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01-Affaires\24-244-Barentin-Centre d’examen de permis de conduire 3.175M€\08-DCE\03-Esti-DPGF\"/>
    </mc:Choice>
  </mc:AlternateContent>
  <xr:revisionPtr revIDLastSave="0" documentId="13_ncr:1_{B64C64A4-C873-40D0-AB81-390E2E0C418E}" xr6:coauthVersionLast="47" xr6:coauthVersionMax="47" xr10:uidLastSave="{00000000-0000-0000-0000-000000000000}"/>
  <bookViews>
    <workbookView xWindow="28680" yWindow="-120" windowWidth="29040" windowHeight="15720" tabRatio="699" activeTab="2" xr2:uid="{00000000-000D-0000-FFFF-FFFF00000000}"/>
  </bookViews>
  <sheets>
    <sheet name="PDG" sheetId="11" r:id="rId1"/>
    <sheet name="Présentation" sheetId="14" r:id="rId2"/>
    <sheet name="DPGF" sheetId="13" r:id="rId3"/>
  </sheets>
  <definedNames>
    <definedName name="_xlnm.Print_Titles" localSheetId="2">DPGF!$2:$9</definedName>
    <definedName name="_xlnm.Print_Titles" localSheetId="1">Présentation!$2:$8</definedName>
    <definedName name="_xlnm.Print_Area" localSheetId="2">DPGF!$B$2:$J$151</definedName>
    <definedName name="_xlnm.Print_Area" localSheetId="0">PDG!$B$2:$J$72</definedName>
    <definedName name="_xlnm.Print_Area" localSheetId="1">Présentation!$B$2:$I$43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7" i="13" l="1"/>
  <c r="I118" i="13"/>
  <c r="I119" i="13"/>
  <c r="I120" i="13"/>
  <c r="I121" i="13"/>
  <c r="I53" i="13" l="1"/>
  <c r="I51" i="13"/>
  <c r="I50" i="13"/>
  <c r="I64" i="13" l="1"/>
  <c r="I63" i="13"/>
  <c r="I62" i="13"/>
  <c r="I61" i="13" l="1"/>
  <c r="I60" i="13"/>
  <c r="I76" i="13"/>
  <c r="I73" i="13"/>
  <c r="I74" i="13"/>
  <c r="I75" i="13"/>
  <c r="I77" i="13"/>
  <c r="I38" i="13"/>
  <c r="I39" i="13"/>
  <c r="I40" i="13"/>
  <c r="I41" i="13"/>
  <c r="I42" i="13"/>
  <c r="I43" i="13"/>
  <c r="I44" i="13"/>
  <c r="I45" i="13"/>
  <c r="I46" i="13"/>
  <c r="I47" i="13"/>
  <c r="I48" i="13"/>
  <c r="I49" i="13"/>
  <c r="I52" i="13"/>
  <c r="I54" i="13"/>
  <c r="I55" i="13"/>
  <c r="I56" i="13"/>
  <c r="I57" i="13"/>
  <c r="I58" i="13"/>
  <c r="I59" i="13"/>
  <c r="I65" i="13"/>
  <c r="I66" i="13"/>
  <c r="I67" i="13"/>
  <c r="I68" i="13"/>
  <c r="I70" i="13"/>
  <c r="I71" i="13"/>
  <c r="I72" i="13"/>
  <c r="I78" i="13"/>
  <c r="I79" i="13"/>
  <c r="I80" i="13"/>
  <c r="I81" i="13"/>
  <c r="I82" i="13"/>
  <c r="I83" i="13"/>
  <c r="I84" i="13"/>
  <c r="I85" i="13"/>
  <c r="I86" i="13"/>
  <c r="I87" i="13"/>
  <c r="I88" i="13"/>
  <c r="I89" i="13"/>
  <c r="I90" i="13"/>
  <c r="I91" i="13"/>
  <c r="I92" i="13"/>
  <c r="I93" i="13"/>
  <c r="I94" i="13"/>
  <c r="I95" i="13"/>
  <c r="I96" i="13"/>
  <c r="I97" i="13"/>
  <c r="I98" i="13"/>
  <c r="I99" i="13"/>
  <c r="I100" i="13"/>
  <c r="I101" i="13"/>
  <c r="I102" i="13"/>
  <c r="I103" i="13"/>
  <c r="I104" i="13"/>
  <c r="I105" i="13"/>
  <c r="I106" i="13"/>
  <c r="I107" i="13"/>
  <c r="I108" i="13"/>
  <c r="I110" i="13"/>
  <c r="I111" i="13"/>
  <c r="I112" i="13"/>
  <c r="I113" i="13"/>
  <c r="I114" i="13"/>
  <c r="I115" i="13"/>
  <c r="I116" i="13"/>
  <c r="I122" i="13"/>
  <c r="I123" i="13"/>
  <c r="I124" i="13"/>
  <c r="I125" i="13"/>
  <c r="I126" i="13"/>
  <c r="I127" i="13"/>
  <c r="I128" i="13"/>
  <c r="I129" i="13"/>
  <c r="I130" i="13"/>
  <c r="I131" i="13"/>
  <c r="I132" i="13"/>
  <c r="I133" i="13"/>
  <c r="I134" i="13"/>
  <c r="I135" i="13"/>
  <c r="I136" i="13"/>
  <c r="I30" i="13" l="1"/>
  <c r="I29" i="13"/>
  <c r="I28" i="13"/>
  <c r="I27" i="13"/>
  <c r="I26" i="13"/>
  <c r="I25" i="13"/>
  <c r="I24" i="13"/>
  <c r="I23" i="13"/>
  <c r="I22" i="13"/>
  <c r="I21" i="13"/>
  <c r="I20" i="13"/>
  <c r="I19" i="13"/>
  <c r="I18" i="13"/>
  <c r="I17" i="13"/>
  <c r="I16" i="13"/>
  <c r="I15" i="13"/>
  <c r="I14" i="13"/>
  <c r="I13" i="13"/>
  <c r="I34" i="13"/>
  <c r="I35" i="13"/>
  <c r="I36" i="13"/>
  <c r="I37" i="13"/>
  <c r="H140" i="13" l="1"/>
  <c r="I109" i="13" l="1"/>
  <c r="I69" i="13"/>
  <c r="I4" i="13"/>
  <c r="H5" i="14"/>
  <c r="I5" i="13" s="1"/>
  <c r="C11" i="14" l="1"/>
  <c r="C10" i="14"/>
  <c r="C6" i="14"/>
  <c r="D6" i="14"/>
  <c r="C6" i="13"/>
  <c r="D6" i="13" l="1"/>
  <c r="C25" i="14" l="1"/>
  <c r="I12" i="13"/>
  <c r="C23" i="14"/>
  <c r="C27" i="14"/>
  <c r="C26" i="14"/>
  <c r="C24" i="14"/>
  <c r="D5" i="14"/>
  <c r="D4" i="14"/>
  <c r="H3" i="14"/>
  <c r="I3" i="13" s="1"/>
  <c r="D3" i="14"/>
  <c r="D5" i="13"/>
  <c r="D4" i="13"/>
  <c r="D3" i="13"/>
  <c r="I10" i="13"/>
  <c r="I139" i="13" l="1"/>
  <c r="I140" i="13" l="1"/>
  <c r="I141" i="13" s="1"/>
</calcChain>
</file>

<file path=xl/sharedStrings.xml><?xml version="1.0" encoding="utf-8"?>
<sst xmlns="http://schemas.openxmlformats.org/spreadsheetml/2006/main" count="433" uniqueCount="315">
  <si>
    <t xml:space="preserve"> </t>
  </si>
  <si>
    <t>n°</t>
  </si>
  <si>
    <t>Programme</t>
  </si>
  <si>
    <t>Maître d’ouvrage</t>
  </si>
  <si>
    <t>Téléphone :</t>
  </si>
  <si>
    <t>Courriel :</t>
  </si>
  <si>
    <t>Phase</t>
  </si>
  <si>
    <t>Indice</t>
  </si>
  <si>
    <t xml:space="preserve">G – </t>
  </si>
  <si>
    <t xml:space="preserve">F – </t>
  </si>
  <si>
    <t xml:space="preserve">E – </t>
  </si>
  <si>
    <t xml:space="preserve">D – </t>
  </si>
  <si>
    <t xml:space="preserve">C – </t>
  </si>
  <si>
    <t xml:space="preserve">B – </t>
  </si>
  <si>
    <t>A – Document initial</t>
  </si>
  <si>
    <t>BET Economiste</t>
  </si>
  <si>
    <t>ECLA</t>
  </si>
  <si>
    <t>Maitre d’ouvrage :</t>
  </si>
  <si>
    <t xml:space="preserve"> n°</t>
  </si>
  <si>
    <t>Programme :</t>
  </si>
  <si>
    <t>Phase :</t>
  </si>
  <si>
    <t>Adresse :</t>
  </si>
  <si>
    <t>Date :</t>
  </si>
  <si>
    <t>Libellé</t>
  </si>
  <si>
    <t>U</t>
  </si>
  <si>
    <t>P.U. en €</t>
  </si>
  <si>
    <t>P.T. en €</t>
  </si>
  <si>
    <t>m²</t>
  </si>
  <si>
    <t>forf.</t>
  </si>
  <si>
    <t>u</t>
  </si>
  <si>
    <t>ml</t>
  </si>
  <si>
    <t>TOTAL en € H.T. :</t>
  </si>
  <si>
    <t>TOTAL en € T.T.C. :</t>
  </si>
  <si>
    <t>Les colonnes :</t>
  </si>
  <si>
    <t>Unité</t>
  </si>
  <si>
    <t>Chaque ouvrage devra faire l'objet d'une ligne de bordereau.</t>
  </si>
  <si>
    <t>L'entrepreneur présentera, obligatoirement, sa décomposition de prix global et forfaitaire suivant le cadre ci-après.</t>
  </si>
  <si>
    <t>Prix Unitaire en Euros</t>
  </si>
  <si>
    <t>Prix Total en Euros (Qt. X P.U.)</t>
  </si>
  <si>
    <t>L'entrepreneur (Cachet et signature) :</t>
  </si>
  <si>
    <t>A</t>
  </si>
  <si>
    <t>Dispositions générales</t>
  </si>
  <si>
    <t>Description des ouvrages</t>
  </si>
  <si>
    <t>B</t>
  </si>
  <si>
    <t>Installations de chantier</t>
  </si>
  <si>
    <t>Frais divers (prorata, démarches et autorisations, …)</t>
  </si>
  <si>
    <t>Echantillons - Prototypes</t>
  </si>
  <si>
    <t>m³</t>
  </si>
  <si>
    <t>ens.</t>
  </si>
  <si>
    <t>kg</t>
  </si>
  <si>
    <t>Kilogramme</t>
  </si>
  <si>
    <t>Tonne (= 1 000 kg)</t>
  </si>
  <si>
    <t>T</t>
  </si>
  <si>
    <t>Forfait (Pour une prestation forfaitaire)</t>
  </si>
  <si>
    <t>Ensemble</t>
  </si>
  <si>
    <t>Les unités :</t>
  </si>
  <si>
    <t>Mètre linéaire</t>
  </si>
  <si>
    <t>Mètre carré</t>
  </si>
  <si>
    <t>Mètre cube</t>
  </si>
  <si>
    <t>Qt. Entreprise</t>
  </si>
  <si>
    <t>sem.</t>
  </si>
  <si>
    <t>Semaines</t>
  </si>
  <si>
    <t>Protection et sauvegarde des existants</t>
  </si>
  <si>
    <t>Implantation des ouvrages</t>
  </si>
  <si>
    <t>Réception des supports</t>
  </si>
  <si>
    <t>Nettoyage - Evacuation des déchets</t>
  </si>
  <si>
    <t>Essais - Contrôles</t>
  </si>
  <si>
    <t>Tous les prix unitaires seront renseignés.</t>
  </si>
  <si>
    <t>Dossier d'exécution des ouvrages (Etudes, plans...)</t>
  </si>
  <si>
    <t>Dossier des Ouvrages Exécutés (DOE)</t>
  </si>
  <si>
    <t>Dossier d'Interventions Ultérieures sur l'Ouvrage (DIUO)</t>
  </si>
  <si>
    <t>Quantité de l'entreprise</t>
  </si>
  <si>
    <t>L'entrepreneur pourra compléter le présent cadre de tout article qu'il jugera nécessaire d'ajouter, et ce pour que son offre soit conforme à la forme du marché. Ces articles seront ajoutés en fin de bordereau.</t>
  </si>
  <si>
    <t>Conformément aux dispositions générales du CCTP, aux stipulations du CCAP et des généralités communes du CCTP, l'entreprise devra prévoir les prestations suivantes (liste non exhaustive et non limitative) :</t>
  </si>
  <si>
    <t>Manutention - Echafaudage</t>
  </si>
  <si>
    <t>Parfais achèvement - Garanties</t>
  </si>
  <si>
    <t>Architecte</t>
  </si>
  <si>
    <r>
      <t xml:space="preserve">devront être remplies </t>
    </r>
    <r>
      <rPr>
        <b/>
        <sz val="10"/>
        <rFont val="Arial"/>
        <family val="2"/>
      </rPr>
      <t>sans omission.</t>
    </r>
  </si>
  <si>
    <t>Les prix comprendront toutes les prestations et sujétions indiquées dans le descriptif et autres pièces du marché, y compris la fourniture et la pose avec tous ses accessoires, sauf exceptions précisées dans le descriptif. Chaque article quantitatif comprend implicitement l’ensemble des sujétions d’exécution nécessaires à la réalisation complète de la prescription autant sur le plan technique que sur le plan quantitatif conformément aux plans.</t>
  </si>
  <si>
    <t>Les offres qui ne correspondraient pas aux conditions précitées pourraient être frappées de nullité.</t>
  </si>
  <si>
    <t>En sa qualité de professionnel du bâtiment, ce cadre sera obligatoirement complété des métrés réalisés par l'entrepreneur (Dans l'ordre demandé par le maître d'œuvre). L'entrepreneur est responsable du quantitatif qu'il annonce. Il doit rectifier toute erreur ou omission qu'il détecte.</t>
  </si>
  <si>
    <t>L'entrepreneur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t>
  </si>
  <si>
    <t>B.1.</t>
  </si>
  <si>
    <t>B.1.1.</t>
  </si>
  <si>
    <t>B.1.2.</t>
  </si>
  <si>
    <t>B.1.2.1.</t>
  </si>
  <si>
    <t>B.1.3.</t>
  </si>
  <si>
    <t>B.1.3.1.</t>
  </si>
  <si>
    <t>B.1.3.2.</t>
  </si>
  <si>
    <t>B.1.3.3.</t>
  </si>
  <si>
    <t>B.1.3.4.</t>
  </si>
  <si>
    <t xml:space="preserve">Protections individuelles et collectives </t>
  </si>
  <si>
    <t>LOT N°02 :</t>
  </si>
  <si>
    <t>B.1.1.1.</t>
  </si>
  <si>
    <t>B.1.2.2.</t>
  </si>
  <si>
    <t>B.1.3.5.</t>
  </si>
  <si>
    <t>B.1.4.</t>
  </si>
  <si>
    <t>B.1.4.1.</t>
  </si>
  <si>
    <t>B.2.</t>
  </si>
  <si>
    <t>B.2.1.</t>
  </si>
  <si>
    <t>B.2.1.1.</t>
  </si>
  <si>
    <t>B.2.1.2.</t>
  </si>
  <si>
    <t>B.2.1.3.</t>
  </si>
  <si>
    <t>B.2.2.</t>
  </si>
  <si>
    <t>B.2.2.1.</t>
  </si>
  <si>
    <t>B.2.3.</t>
  </si>
  <si>
    <t>Divers : ……………………………………………..………</t>
  </si>
  <si>
    <t>Préparation - Approvisionnement</t>
  </si>
  <si>
    <t>Date</t>
  </si>
  <si>
    <t>Quantité indicative de la maitrise d'œuvre</t>
  </si>
  <si>
    <t>Qt. Indicative</t>
  </si>
  <si>
    <t>En l'absence de renseignements (quantité, prix unitaire, prix total), les postes ci-avant sont réputés inclus dans les prix unitaires de l'entreprise.</t>
  </si>
  <si>
    <t>Inclus</t>
  </si>
  <si>
    <t>L'entrepreneur, pour établir son offre, déclare avoir une parfaite connaissance du dossier, avoir examiné point par point les ouvrages relatés et tiré les conclusions nécessaires pour l'établissement de son offre.</t>
  </si>
  <si>
    <t>L'entrepreneur est tenu de répondre obligatoirement sur la présente Décomposition du Prix Global et Forfaitaire (DPGF) et suivant l'ordre, l'énumération des articles et son mode de métré. Il lui appartient donc d'adapter ses prix aux unités quantitatives définies.</t>
  </si>
  <si>
    <t>La Décomposition du Prix Global et Forfaitaire (DPGF) comporte des quantités par type d’ouvrage selon un mode de métré défini et précisé dans chaque article. Ces quantités et métrés sont mentionnés au présent CDPGF à titre indicatif. Concernant ces quantités fournies dans la DPGF, l'entrepreneur du présent corps d'état est averti qu'il ne s'agit que de quantités destinées seulement à faire ressortir un ordre d'importance de l'affaire. Il lui appartient donc de les vérifier, de refaire les siennes et de les modifier. Les quantités remises dans son offre sont sous sa propre responsabilité.
Les quantités du cadre seront obligatoirement vérifiées, contrôlées, complétées et validées par les soumissionnaires ; elles n'engagent en rien la responsabilité du maître d'œuvre.</t>
  </si>
  <si>
    <t>L'entrepreneur, en sa qualité de professionnel du bâtiment, devra vérifier et si nécessaire modifier, les quantités d'ouvrages prévues au Cadre de Décomposition du Prix Global Forfaitaire (CDPGF) du dossier d'appel d'offres. Les quantités portées sur son offre seront considérées comme établies sous sa seule responsabilité. L'entreprise signalera clairement les modifications effectuées, au maitre d'œuvre, dans un courrier qu'il joindra à sa DPGF.</t>
  </si>
  <si>
    <r>
      <rPr>
        <b/>
        <sz val="10"/>
        <rFont val="Arial"/>
        <family val="2"/>
      </rPr>
      <t>ECLA</t>
    </r>
    <r>
      <rPr>
        <sz val="10"/>
        <rFont val="Arial"/>
        <family val="2"/>
      </rPr>
      <t xml:space="preserve"> ▪ Economie de la construction ▪ Bureau d’études bâtiment ▪ Qualifications OPQTECC ▪ Membre actif Untec</t>
    </r>
  </si>
  <si>
    <t>Article (Prestation) inclus dans l'offre</t>
  </si>
  <si>
    <t>Le présent cadre de décomposition non contractuel, est remis à titre indicatif seulement.</t>
  </si>
  <si>
    <t>Les quantités d’ouvrages indiquées au CDPGF seront toujours mesurées en « œuvre » ou en dimension « de vue » et s'entendent nettes sans majoration pour coupes, chutes, pertes, déchets, foisonnements, recouvrements, supportages, etc. L’entrepreneur devra tenir compte dans ses prix unitaires de toutes les sujétions de coupes, chutes, pertes, déchets, foisonnements, recouvrements, fatigue ou usure de l'outillage, déterminant des dimensions supérieures aux dimensions nominales, et de l’ensemble des dispositions sécuritaires, de phasage, d’hygiène, d’échafaudages, de sujétions d’exécution et autres... suivant documents joints au dossier de consultation des entreprises et réglementation en vigueur.</t>
  </si>
  <si>
    <t>DPGF</t>
  </si>
  <si>
    <t>DECOMPOSITION DU PRIX GLOBAL ET FORFAITAIRE</t>
  </si>
  <si>
    <t>SARL au capital de 10.000 € ▪ SIRET 800 485 682 00028 ▪ RCS Amiens ▪  NAF 7490A ▪ N°TVA FR25 800 485 682</t>
  </si>
  <si>
    <t>03 60 26 06 56</t>
  </si>
  <si>
    <t>80570 Embreville</t>
  </si>
  <si>
    <t>B.1.5.</t>
  </si>
  <si>
    <t>Enlèvement et gestion des déchets générés par les travaux</t>
  </si>
  <si>
    <t>19 bis, rue de l’Abbaye – 80570 Embreville ▪ Téléphone : 03 60 26 06 56 ▪ Courriel : contact@be-ecla.fr ▪ Site : www.be-ecla.fr</t>
  </si>
  <si>
    <t>Fait à ……………………………………………………………………</t>
  </si>
  <si>
    <t>→ Suivant CCTP, pour l’ensemble du projet. Fournir détail en annexe. (Nota : En l'absence de renseignements (quantité, prix unitaire, prix total), ce poste est réputé inclus dans les prix unitaires de l'entreprise.</t>
  </si>
  <si>
    <t xml:space="preserve">Les prescriptions techniques détaillées concernant la mise en œuvre étant décrites dans le CCTP aux postes correspondants, le soumissionnaire a obligation de s'y reporter et de tenir compte des ouvrages accessoires mentionnés pour l'établissement de son offre. Les prix comprendront toutes les prestations et sujétions indiquées dans le descriptif et autres pièces du marché, y compris la fourniture et la pose avec tous ses accessoires, la main d'œuvre et toutes les sujétions de manutention et de mise en œuvre incluses.
</t>
  </si>
  <si>
    <t xml:space="preserve">Construction d’un Centre d’Examen de Permis de Conduire (C.E.P.C.) </t>
  </si>
  <si>
    <t>Avenue Georges de Gratigny - 76360 Barentin</t>
  </si>
  <si>
    <t>DDTM76</t>
  </si>
  <si>
    <t>Service Prévention, Education aux Risques et gestion de Crise SPERIC</t>
  </si>
  <si>
    <t>Cité Administrative Saint-Sever – 38, Cours Clémenceau</t>
  </si>
  <si>
    <t xml:space="preserve">76032 Rouen Cedex </t>
  </si>
  <si>
    <t>BET  VRD mandataire</t>
  </si>
  <si>
    <t xml:space="preserve">ECR Environnement </t>
  </si>
  <si>
    <t>02 35 12 83 80</t>
  </si>
  <si>
    <t>Agence de Rouen – Bât A – 67, rue Charles Lindbergh</t>
  </si>
  <si>
    <t xml:space="preserve">76520 Boos </t>
  </si>
  <si>
    <t>lrahmoune@ecr-environnement.com</t>
  </si>
  <si>
    <t>Seine Architecture</t>
  </si>
  <si>
    <t>09 81 62 34 34</t>
  </si>
  <si>
    <t xml:space="preserve">33, quai Southampton </t>
  </si>
  <si>
    <t xml:space="preserve">76600 Le Havre </t>
  </si>
  <si>
    <t xml:space="preserve">sami.eljourd@seinearchiecture.com </t>
  </si>
  <si>
    <t>BET Structure</t>
  </si>
  <si>
    <t xml:space="preserve">Seine Ingénierie </t>
  </si>
  <si>
    <t>09 86 38 31 21</t>
  </si>
  <si>
    <t xml:space="preserve">98, rue Maréchal Joffre </t>
  </si>
  <si>
    <t>76600 Le Havre</t>
  </si>
  <si>
    <r>
      <t>cedric@seineingenierie.com</t>
    </r>
    <r>
      <rPr>
        <sz val="8"/>
        <color rgb="FF0462C1"/>
        <rFont val="Calibri"/>
        <family val="2"/>
      </rPr>
      <t xml:space="preserve"> </t>
    </r>
  </si>
  <si>
    <t>BET 
Fluides et Thermique</t>
  </si>
  <si>
    <t>OCEADE INGENIERIE</t>
  </si>
  <si>
    <t>02 35 71 65 10</t>
  </si>
  <si>
    <t xml:space="preserve">900, rue Herbeuse </t>
  </si>
  <si>
    <t>76230 Bois Guillaume</t>
  </si>
  <si>
    <t>j.lazaro@oceade-ing.fr</t>
  </si>
  <si>
    <t>19 bis, rue de l’Abbaye</t>
  </si>
  <si>
    <t xml:space="preserve">contact@be-ecla.fr </t>
  </si>
  <si>
    <t>24-244</t>
  </si>
  <si>
    <t xml:space="preserve">GROS-ŒUVRE - CARRELAGES </t>
  </si>
  <si>
    <t>Description des ouvrages de gros-œuvre</t>
  </si>
  <si>
    <t>Travaux préparatoires</t>
  </si>
  <si>
    <t>Constats d’huissier</t>
  </si>
  <si>
    <t>B.1.1.2.</t>
  </si>
  <si>
    <t>Demandes d’autorisations</t>
  </si>
  <si>
    <t>B.1.1.3.</t>
  </si>
  <si>
    <t>Information des riverains</t>
  </si>
  <si>
    <t>B.1.1.4.</t>
  </si>
  <si>
    <t>Installation de chantier</t>
  </si>
  <si>
    <t>B.1.1.4.1.</t>
  </si>
  <si>
    <t>Clôtures</t>
  </si>
  <si>
    <t>B.1.1.4.2.</t>
  </si>
  <si>
    <t>Panneaux d’affichage du permis de construire</t>
  </si>
  <si>
    <t>B.1.1.4.3.</t>
  </si>
  <si>
    <t>Panneau de chantier</t>
  </si>
  <si>
    <t>B.1.1.4.4.</t>
  </si>
  <si>
    <t>Branchements et installations de chantier des différents fluides</t>
  </si>
  <si>
    <t>B.1.1.4.5.</t>
  </si>
  <si>
    <t>Installation des grues et engins de levage</t>
  </si>
  <si>
    <t>B.1.1.4.6.</t>
  </si>
  <si>
    <t>Aires de stockage – Voie d’accès</t>
  </si>
  <si>
    <t>B.1.1.4.7.</t>
  </si>
  <si>
    <t>Cantonnement d’entreprise, sanitaires, réfectoires, vestiaires</t>
  </si>
  <si>
    <t>B.1.1.4.8.</t>
  </si>
  <si>
    <t>Bureau de chantier</t>
  </si>
  <si>
    <t>B.1.1.4.9.</t>
  </si>
  <si>
    <t>Gardiennage</t>
  </si>
  <si>
    <t>B.1.1.5.</t>
  </si>
  <si>
    <t>Etude d’exécution</t>
  </si>
  <si>
    <t>Terrassements</t>
  </si>
  <si>
    <t>Réception de la plateforme</t>
  </si>
  <si>
    <t>Terrassements complémentaires</t>
  </si>
  <si>
    <t>B.1.2.2.1.</t>
  </si>
  <si>
    <t>Terrassements en tranchées</t>
  </si>
  <si>
    <t>B.1.2.3.</t>
  </si>
  <si>
    <t>Remblais – Enlèvement des terres</t>
  </si>
  <si>
    <t>B.1.2.3.1.</t>
  </si>
  <si>
    <t>Remblaiements</t>
  </si>
  <si>
    <t>B.1.2.3.2.</t>
  </si>
  <si>
    <t>Enlèvement des terres et produits de terrassements</t>
  </si>
  <si>
    <t>Réseaux enterrés</t>
  </si>
  <si>
    <t>Réseau EU-EV</t>
  </si>
  <si>
    <t>Réseau EP</t>
  </si>
  <si>
    <t>Vérifications, essais et inspection des réseaux d’assainissement</t>
  </si>
  <si>
    <t>Fourreaux aiguillés</t>
  </si>
  <si>
    <t>Mise à la terre</t>
  </si>
  <si>
    <t>Infrastructure</t>
  </si>
  <si>
    <t>Gros béton – Béton de propreté</t>
  </si>
  <si>
    <t>B.1.4.2.</t>
  </si>
  <si>
    <t>Bêche de fondations</t>
  </si>
  <si>
    <t>B.1.4.3.</t>
  </si>
  <si>
    <t>Soubassement en maçonnerie de brique à bancher</t>
  </si>
  <si>
    <t>B.1.4.4.</t>
  </si>
  <si>
    <t>Arase étanche</t>
  </si>
  <si>
    <t>B.1.4.5.</t>
  </si>
  <si>
    <t>Curage, reprofilage de la plateforme</t>
  </si>
  <si>
    <t>B.1.4.6.</t>
  </si>
  <si>
    <t>Radier</t>
  </si>
  <si>
    <t>Drain sec périphérique</t>
  </si>
  <si>
    <t>Superstructure</t>
  </si>
  <si>
    <t>B.1.5.1.</t>
  </si>
  <si>
    <t>Elévations en maçonnerie de briques de terre cuite</t>
  </si>
  <si>
    <t>B.1.5.2.</t>
  </si>
  <si>
    <t>Elévations en maçonnerie de blocs en béton de granulats courants</t>
  </si>
  <si>
    <t>B.1.5.3.</t>
  </si>
  <si>
    <t>Ouvrages en béton armé</t>
  </si>
  <si>
    <t>B.1.5.3.1.</t>
  </si>
  <si>
    <t>Poutres et linteaux en béton armé</t>
  </si>
  <si>
    <t>B.1.5.4.</t>
  </si>
  <si>
    <t>Poteau et poutre métalliques</t>
  </si>
  <si>
    <t>B.1.6.</t>
  </si>
  <si>
    <t>Ouvrages divers – Finitions</t>
  </si>
  <si>
    <t>B.1.6.1.</t>
  </si>
  <si>
    <t>Appuis de baies</t>
  </si>
  <si>
    <t>B.1.6.2.</t>
  </si>
  <si>
    <t>Seuil</t>
  </si>
  <si>
    <t>B.1.6.3.</t>
  </si>
  <si>
    <t>Chape thermo-acoustique</t>
  </si>
  <si>
    <t>B.1.6.4.</t>
  </si>
  <si>
    <t>Enduit de finition</t>
  </si>
  <si>
    <t>B.1.6.4.1.</t>
  </si>
  <si>
    <t>Enduit intérieur au mortier de chaux et ciment</t>
  </si>
  <si>
    <t>B.1.6.4.2.</t>
  </si>
  <si>
    <t>Enduit extérieur au mortier de ciment</t>
  </si>
  <si>
    <t>B.1.6.4.3.</t>
  </si>
  <si>
    <t>Enduit monocouche</t>
  </si>
  <si>
    <t>B.1.6.5.</t>
  </si>
  <si>
    <t>Parement en plaquettes de briques</t>
  </si>
  <si>
    <t>B.1.6.6.</t>
  </si>
  <si>
    <t>Ragréage</t>
  </si>
  <si>
    <t>B.1.6.7.</t>
  </si>
  <si>
    <t>Socles – Massifs – Souches – Ouvrages divers en béton</t>
  </si>
  <si>
    <t>B.1.6.8.</t>
  </si>
  <si>
    <t>Réservations – Percements – Rebouchages – Scellements – Raccords</t>
  </si>
  <si>
    <t>B.1.7.</t>
  </si>
  <si>
    <t>Ouvrages extérieurs</t>
  </si>
  <si>
    <t>B.1.7.1.</t>
  </si>
  <si>
    <t>Socle pompe à chaleur</t>
  </si>
  <si>
    <t>Description des ouvrages de revêtements de sols et murs en carrelages</t>
  </si>
  <si>
    <t>Revêtements de sols carrelage</t>
  </si>
  <si>
    <t>Carrelage collé</t>
  </si>
  <si>
    <t>B.2.1.1.1.</t>
  </si>
  <si>
    <t>Carrelage 60 x 60 cm</t>
  </si>
  <si>
    <t>Plinthes</t>
  </si>
  <si>
    <t>B.2.1.2.1.</t>
  </si>
  <si>
    <t>Plinthes droites pour carrelage 60 x 60 cm</t>
  </si>
  <si>
    <t>Tapis essuie-pieds souple rapporté</t>
  </si>
  <si>
    <t>Revêtements muraux en carrelage</t>
  </si>
  <si>
    <t>Carreaux de faïences</t>
  </si>
  <si>
    <t>Miroir</t>
  </si>
  <si>
    <t>B.3.</t>
  </si>
  <si>
    <t>B.1.7.2.</t>
  </si>
  <si>
    <t>• Pour bêche périmétrique</t>
  </si>
  <si>
    <t>• Pour canalisations et réseaux fluides sous bâtiment (et parvis).</t>
  </si>
  <si>
    <t>• Ep. 15 cm - Creux</t>
  </si>
  <si>
    <t>• Poutres en béton armé</t>
  </si>
  <si>
    <t>• Linteaux en béton armé</t>
  </si>
  <si>
    <t>B.1.5.3.2.</t>
  </si>
  <si>
    <t>Poteaux en béton armé</t>
  </si>
  <si>
    <t>• Linteaux "U" maçonnerie de 20 cm d'ép.</t>
  </si>
  <si>
    <t>• Linteaux "U" maçonnerie de 15 cm d'ép.</t>
  </si>
  <si>
    <t>• Poteau HEA 140</t>
  </si>
  <si>
    <t>• Poutre IPE 180</t>
  </si>
  <si>
    <t>• Chape rapportée avec isolation thermo-acoustique</t>
  </si>
  <si>
    <t xml:space="preserve">• Chape rapportée avec ravoirage </t>
  </si>
  <si>
    <t>• Socles béton pour bâti-support WC</t>
  </si>
  <si>
    <t>• Socles, massifs, souches et ouvrages divers en béton à la demande</t>
  </si>
  <si>
    <t>• Dimension : 135 cm x 205 cm</t>
  </si>
  <si>
    <t>• Dimension : 0.90 x 0.60 m de hauteur</t>
  </si>
  <si>
    <t xml:space="preserve">&gt;	Fourreau Enedis : 1 fourreau rouge diamètre 250 mm </t>
  </si>
  <si>
    <t xml:space="preserve">&gt;	Fourreau France Télécom : 3 fourreaux lisses diamètre 42/45 mm </t>
  </si>
  <si>
    <t xml:space="preserve">&gt;	Fourreau Candélabre début de piste : 1 fourreau vert diamètre 63 mm  </t>
  </si>
  <si>
    <t xml:space="preserve">&gt;	Fourreau sortie de bâtiment : 1 fourreau rouge diamètre 160 mm  </t>
  </si>
  <si>
    <t xml:space="preserve">&gt;	Fourreau portail : 1 fourreau rouge diamètre 63 mm  </t>
  </si>
  <si>
    <t>→ Pour réseaux EU-EV</t>
  </si>
  <si>
    <t>→ Pour réseaux EP</t>
  </si>
  <si>
    <t>→ Pour réseaux AEP</t>
  </si>
  <si>
    <t>→ Pour fourreaux Enedis / France Télécom /  Candélabre / portail</t>
  </si>
  <si>
    <t>→ Pour fourreaux sortie de bâtiment</t>
  </si>
  <si>
    <r>
      <t xml:space="preserve">Nota : La Décomposition du Prix Global et Forfaitaire devra être remise dans l’offre au format *.pdf, </t>
    </r>
    <r>
      <rPr>
        <b/>
        <i/>
        <u/>
        <sz val="12"/>
        <rFont val="Agency FB"/>
        <family val="2"/>
      </rPr>
      <t xml:space="preserve">ainsi qu’à son format natif (Excel - *.xls ; *.xlsx) </t>
    </r>
  </si>
  <si>
    <t>Bennes à gravois</t>
  </si>
  <si>
    <t>B.1.1.4.10.</t>
  </si>
  <si>
    <t>B.1.1.4.11.</t>
  </si>
  <si>
    <t>Remise en état des lieux</t>
  </si>
  <si>
    <t>B.1.1.6.</t>
  </si>
  <si>
    <t>Implantation</t>
  </si>
  <si>
    <t>, le ………………………………………………</t>
  </si>
  <si>
    <t>• Dimension environ : ~ 2,00 x 1.80 m, avec 10 cm de garde au sol.</t>
  </si>
  <si>
    <r>
      <t xml:space="preserve">APS – APD – </t>
    </r>
    <r>
      <rPr>
        <b/>
        <u/>
        <sz val="16"/>
        <rFont val="Arial"/>
        <family val="2"/>
      </rPr>
      <t>PRO/DCE</t>
    </r>
    <r>
      <rPr>
        <sz val="16"/>
        <rFont val="Arial"/>
        <family val="2"/>
      </rPr>
      <t xml:space="preserve"> – ACT – DET – AOR</t>
    </r>
  </si>
  <si>
    <t>PRO/DCE – Ind.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</si>
</sst>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quot;F&quot;_-;\-* #,##0.00\ &quot;F&quot;_-;_-* &quot;-&quot;??\ &quot;F&quot;_-;_-@_-"/>
    <numFmt numFmtId="165" formatCode="_-* #,##0.00\ [$€-40C]_-;\-* #,##0.00\ [$€-40C]_-;_-* &quot;-&quot;??\ [$€-40C]_-;_-@_-"/>
    <numFmt numFmtId="166" formatCode="dd\ mmmm\ yyyy"/>
    <numFmt numFmtId="167" formatCode="#,##0.00\ [$€-1]"/>
    <numFmt numFmtId="168" formatCode="0#&quot; &quot;##&quot; &quot;##&quot; &quot;##&quot; &quot;##"/>
    <numFmt numFmtId="169" formatCode="[$-40C]d\ mmmm\ yyyy;@"/>
  </numFmts>
  <fonts count="43"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u/>
      <sz val="10"/>
      <name val="Arial"/>
      <family val="2"/>
    </font>
    <font>
      <sz val="9"/>
      <name val="Arial"/>
      <family val="2"/>
    </font>
    <font>
      <b/>
      <sz val="9"/>
      <name val="Arial"/>
      <family val="2"/>
    </font>
    <font>
      <b/>
      <sz val="12"/>
      <name val="Arial"/>
      <family val="2"/>
    </font>
    <font>
      <i/>
      <sz val="10"/>
      <name val="Arial"/>
      <family val="2"/>
    </font>
    <font>
      <b/>
      <sz val="11"/>
      <name val="Arial"/>
      <family val="2"/>
    </font>
    <font>
      <sz val="3"/>
      <name val="Arial"/>
      <family val="2"/>
    </font>
    <font>
      <b/>
      <sz val="3"/>
      <name val="Arial"/>
      <family val="2"/>
    </font>
    <font>
      <b/>
      <sz val="25"/>
      <name val="Arial"/>
      <family val="2"/>
    </font>
    <font>
      <b/>
      <sz val="15"/>
      <name val="Arial"/>
      <family val="2"/>
    </font>
    <font>
      <sz val="16"/>
      <name val="Arial"/>
      <family val="2"/>
    </font>
    <font>
      <sz val="7"/>
      <name val="Arial"/>
      <family val="2"/>
    </font>
    <font>
      <b/>
      <u/>
      <sz val="16"/>
      <name val="Arial"/>
      <family val="2"/>
    </font>
    <font>
      <b/>
      <sz val="14"/>
      <name val="Arial"/>
      <family val="2"/>
    </font>
    <font>
      <sz val="6.6"/>
      <name val="Arial"/>
      <family val="2"/>
    </font>
    <font>
      <i/>
      <sz val="8"/>
      <name val="Arial"/>
      <family val="2"/>
    </font>
    <font>
      <sz val="6"/>
      <name val="Arial"/>
      <family val="2"/>
    </font>
    <font>
      <u/>
      <sz val="10"/>
      <color theme="10"/>
      <name val="Arial"/>
      <family val="2"/>
    </font>
    <font>
      <sz val="11"/>
      <color rgb="FF000000"/>
      <name val="Calibri"/>
      <family val="2"/>
    </font>
    <font>
      <sz val="10"/>
      <color rgb="FF000000"/>
      <name val="Arial"/>
      <family val="2"/>
    </font>
    <font>
      <i/>
      <sz val="8"/>
      <color rgb="FFFFFFFF"/>
      <name val="Arial"/>
      <family val="2"/>
    </font>
    <font>
      <b/>
      <sz val="3"/>
      <color rgb="FF000000"/>
      <name val="Arial"/>
      <family val="2"/>
    </font>
    <font>
      <sz val="8"/>
      <color rgb="FF000000"/>
      <name val="Arial"/>
      <family val="2"/>
    </font>
    <font>
      <b/>
      <sz val="11"/>
      <color rgb="FF000000"/>
      <name val="Arial"/>
      <family val="2"/>
    </font>
    <font>
      <b/>
      <sz val="10"/>
      <color rgb="FF000000"/>
      <name val="Arial"/>
      <family val="2"/>
    </font>
    <font>
      <sz val="9"/>
      <color rgb="FF000000"/>
      <name val="Arial"/>
      <family val="2"/>
    </font>
    <font>
      <b/>
      <sz val="12"/>
      <color rgb="FF000000"/>
      <name val="Arial"/>
      <family val="2"/>
    </font>
    <font>
      <b/>
      <u/>
      <sz val="11"/>
      <name val="Arial"/>
      <family val="2"/>
    </font>
    <font>
      <sz val="11"/>
      <name val="Arial"/>
      <family val="2"/>
    </font>
    <font>
      <b/>
      <i/>
      <sz val="10"/>
      <name val="Agency FB"/>
      <family val="2"/>
    </font>
    <font>
      <b/>
      <i/>
      <sz val="11"/>
      <name val="Agency FB"/>
      <family val="2"/>
    </font>
    <font>
      <i/>
      <sz val="9"/>
      <name val="Arial"/>
      <family val="2"/>
    </font>
    <font>
      <b/>
      <sz val="8"/>
      <color rgb="FF000000"/>
      <name val="Arial"/>
      <family val="2"/>
    </font>
    <font>
      <b/>
      <sz val="13"/>
      <color rgb="FF000000"/>
      <name val="Arial"/>
      <family val="2"/>
    </font>
    <font>
      <sz val="8"/>
      <color rgb="FF0462C1"/>
      <name val="Calibri"/>
      <family val="2"/>
    </font>
    <font>
      <b/>
      <i/>
      <sz val="12"/>
      <name val="Agency FB"/>
      <family val="2"/>
    </font>
    <font>
      <b/>
      <i/>
      <u/>
      <sz val="12"/>
      <name val="Agency FB"/>
      <family val="2"/>
    </font>
  </fonts>
  <fills count="5">
    <fill>
      <patternFill patternType="none"/>
    </fill>
    <fill>
      <patternFill patternType="gray125"/>
    </fill>
    <fill>
      <patternFill patternType="solid">
        <fgColor theme="0" tint="-0.14999847407452621"/>
        <bgColor indexed="64"/>
      </patternFill>
    </fill>
    <fill>
      <patternFill patternType="solid">
        <fgColor rgb="FFE5E5E5"/>
        <bgColor indexed="64"/>
      </patternFill>
    </fill>
    <fill>
      <patternFill patternType="solid">
        <fgColor rgb="FFBFBFBF"/>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thick">
        <color indexed="64"/>
      </top>
      <bottom/>
      <diagonal/>
    </border>
    <border>
      <left/>
      <right/>
      <top/>
      <bottom style="thick">
        <color indexed="64"/>
      </bottom>
      <diagonal/>
    </border>
    <border>
      <left/>
      <right style="thick">
        <color indexed="64"/>
      </right>
      <top/>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ck">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diagonal/>
    </border>
    <border>
      <left style="thick">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ck">
        <color indexed="64"/>
      </left>
      <right/>
      <top/>
      <bottom style="medium">
        <color indexed="64"/>
      </bottom>
      <diagonal/>
    </border>
    <border>
      <left/>
      <right style="medium">
        <color indexed="64"/>
      </right>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style="thick">
        <color indexed="64"/>
      </top>
      <bottom/>
      <diagonal/>
    </border>
    <border>
      <left style="medium">
        <color rgb="FF643296"/>
      </left>
      <right/>
      <top style="medium">
        <color rgb="FF643296"/>
      </top>
      <bottom/>
      <diagonal/>
    </border>
    <border>
      <left style="medium">
        <color rgb="FF643296"/>
      </left>
      <right/>
      <top/>
      <bottom style="medium">
        <color rgb="FF643296"/>
      </bottom>
      <diagonal/>
    </border>
    <border>
      <left/>
      <right/>
      <top style="medium">
        <color rgb="FF643296"/>
      </top>
      <bottom/>
      <diagonal/>
    </border>
    <border>
      <left/>
      <right style="medium">
        <color rgb="FF643296"/>
      </right>
      <top style="medium">
        <color rgb="FF643296"/>
      </top>
      <bottom/>
      <diagonal/>
    </border>
    <border>
      <left/>
      <right style="medium">
        <color rgb="FF643296"/>
      </right>
      <top/>
      <bottom/>
      <diagonal/>
    </border>
    <border>
      <left/>
      <right/>
      <top/>
      <bottom style="medium">
        <color rgb="FF643296"/>
      </bottom>
      <diagonal/>
    </border>
    <border>
      <left/>
      <right style="medium">
        <color rgb="FF643296"/>
      </right>
      <top/>
      <bottom style="medium">
        <color rgb="FF643296"/>
      </bottom>
      <diagonal/>
    </border>
    <border>
      <left/>
      <right style="thin">
        <color theme="0" tint="-0.24994659260841701"/>
      </right>
      <top/>
      <bottom style="thin">
        <color theme="0" tint="-0.24994659260841701"/>
      </bottom>
      <diagonal/>
    </border>
    <border>
      <left style="medium">
        <color rgb="FF643296"/>
      </left>
      <right/>
      <top/>
      <bottom/>
      <diagonal/>
    </border>
    <border>
      <left style="hair">
        <color indexed="64"/>
      </left>
      <right style="medium">
        <color indexed="64"/>
      </right>
      <top/>
      <bottom/>
      <diagonal/>
    </border>
    <border>
      <left style="medium">
        <color indexed="64"/>
      </left>
      <right/>
      <top/>
      <bottom/>
      <diagonal/>
    </border>
  </borders>
  <cellStyleXfs count="7">
    <xf numFmtId="0" fontId="0" fillId="0" borderId="0"/>
    <xf numFmtId="0" fontId="23" fillId="0" borderId="0" applyNumberFormat="0" applyFill="0" applyBorder="0" applyAlignment="0" applyProtection="0"/>
    <xf numFmtId="164" fontId="1" fillId="0" borderId="0" applyFont="0" applyFill="0" applyBorder="0" applyAlignment="0" applyProtection="0"/>
    <xf numFmtId="44" fontId="5" fillId="0" borderId="0" applyFont="0" applyFill="0" applyBorder="0" applyAlignment="0" applyProtection="0"/>
    <xf numFmtId="0" fontId="24" fillId="0" borderId="0"/>
    <xf numFmtId="0" fontId="5" fillId="0" borderId="0"/>
    <xf numFmtId="9" fontId="1" fillId="0" borderId="0" applyFont="0" applyFill="0" applyBorder="0" applyAlignment="0" applyProtection="0"/>
  </cellStyleXfs>
  <cellXfs count="221">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wrapText="1"/>
    </xf>
    <xf numFmtId="0" fontId="7" fillId="0" borderId="54" xfId="0" applyFont="1" applyBorder="1" applyAlignment="1">
      <alignment horizontal="centerContinuous" vertical="center"/>
    </xf>
    <xf numFmtId="0" fontId="7" fillId="0" borderId="55" xfId="0" applyFont="1" applyBorder="1" applyAlignment="1">
      <alignment horizontal="centerContinuous" vertical="center"/>
    </xf>
    <xf numFmtId="0" fontId="7" fillId="0" borderId="0" xfId="0" applyFont="1" applyAlignment="1">
      <alignment horizontal="centerContinuous" vertical="center"/>
    </xf>
    <xf numFmtId="0" fontId="7" fillId="0" borderId="56" xfId="0" applyFont="1" applyBorder="1" applyAlignment="1">
      <alignment horizontal="centerContinuous" vertical="center"/>
    </xf>
    <xf numFmtId="0" fontId="7" fillId="0" borderId="57" xfId="0" applyFont="1" applyBorder="1" applyAlignment="1">
      <alignment horizontal="centerContinuous" vertical="center"/>
    </xf>
    <xf numFmtId="0" fontId="7" fillId="0" borderId="58" xfId="0" applyFont="1" applyBorder="1" applyAlignment="1">
      <alignment horizontal="centerContinuous" vertical="center"/>
    </xf>
    <xf numFmtId="0" fontId="8" fillId="0" borderId="1" xfId="0" applyFont="1" applyBorder="1" applyAlignment="1">
      <alignment horizontal="centerContinuous" vertical="center" wrapText="1"/>
    </xf>
    <xf numFmtId="0" fontId="8" fillId="0" borderId="2" xfId="0" applyFont="1" applyBorder="1" applyAlignment="1">
      <alignment horizontal="center" vertical="center" wrapText="1"/>
    </xf>
    <xf numFmtId="4" fontId="8" fillId="0" borderId="2" xfId="0" applyNumberFormat="1" applyFont="1" applyBorder="1" applyAlignment="1">
      <alignment horizontal="centerContinuous" vertical="center" wrapText="1"/>
    </xf>
    <xf numFmtId="167" fontId="8" fillId="0" borderId="2" xfId="0" applyNumberFormat="1" applyFont="1" applyBorder="1" applyAlignment="1">
      <alignment horizontal="center" vertical="center"/>
    </xf>
    <xf numFmtId="167" fontId="8" fillId="0" borderId="3" xfId="0" applyNumberFormat="1" applyFont="1" applyBorder="1" applyAlignment="1">
      <alignment horizontal="center" vertical="center" wrapText="1"/>
    </xf>
    <xf numFmtId="0" fontId="5" fillId="0" borderId="4" xfId="0" applyFont="1" applyBorder="1" applyAlignment="1">
      <alignment horizontal="left" vertical="top"/>
    </xf>
    <xf numFmtId="0" fontId="5" fillId="0" borderId="5" xfId="0" applyFont="1" applyBorder="1" applyAlignment="1">
      <alignment horizontal="left" vertical="top" wrapText="1"/>
    </xf>
    <xf numFmtId="0" fontId="10" fillId="0" borderId="5" xfId="0" applyFont="1" applyBorder="1" applyAlignment="1">
      <alignment horizontal="left" vertical="top" wrapText="1" indent="1"/>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2" fillId="0" borderId="0" xfId="0" applyFont="1" applyAlignment="1">
      <alignment horizontal="right" vertical="center" wrapText="1"/>
    </xf>
    <xf numFmtId="0" fontId="2" fillId="0" borderId="0" xfId="0" applyFont="1" applyAlignment="1">
      <alignment vertical="center" wrapText="1"/>
    </xf>
    <xf numFmtId="166" fontId="2" fillId="0" borderId="0" xfId="0" applyNumberFormat="1" applyFont="1" applyAlignment="1">
      <alignment horizontal="left" vertical="center" wrapText="1"/>
    </xf>
    <xf numFmtId="0" fontId="8" fillId="0" borderId="2" xfId="0" applyFont="1" applyBorder="1" applyAlignment="1">
      <alignment horizontal="centerContinuous" vertical="center" wrapText="1"/>
    </xf>
    <xf numFmtId="0" fontId="26" fillId="0" borderId="59" xfId="0" applyFont="1" applyBorder="1" applyAlignment="1">
      <alignment vertical="center" wrapText="1"/>
    </xf>
    <xf numFmtId="0" fontId="5" fillId="0" borderId="52" xfId="0" applyFont="1" applyBorder="1"/>
    <xf numFmtId="0" fontId="5" fillId="0" borderId="54" xfId="0" applyFont="1" applyBorder="1"/>
    <xf numFmtId="0" fontId="5" fillId="0" borderId="55" xfId="0" applyFont="1" applyBorder="1"/>
    <xf numFmtId="0" fontId="5" fillId="0" borderId="60" xfId="0" applyFont="1" applyBorder="1"/>
    <xf numFmtId="0" fontId="12" fillId="0" borderId="11" xfId="0" applyFont="1" applyBorder="1" applyAlignment="1">
      <alignment horizontal="center" vertical="center" textRotation="90" wrapText="1"/>
    </xf>
    <xf numFmtId="0" fontId="13" fillId="3" borderId="12" xfId="0" applyFont="1" applyFill="1" applyBorder="1" applyAlignment="1">
      <alignment horizontal="center" vertical="center" wrapText="1"/>
    </xf>
    <xf numFmtId="0" fontId="13" fillId="0" borderId="13" xfId="0" applyFont="1" applyBorder="1" applyAlignment="1">
      <alignment vertical="center" wrapText="1"/>
    </xf>
    <xf numFmtId="0" fontId="13" fillId="0" borderId="13" xfId="0" applyFont="1" applyBorder="1" applyAlignment="1">
      <alignment horizontal="center" vertical="center" wrapText="1"/>
    </xf>
    <xf numFmtId="0" fontId="5" fillId="0" borderId="56" xfId="0" applyFont="1" applyBorder="1"/>
    <xf numFmtId="0" fontId="8" fillId="3" borderId="14"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3" fillId="0" borderId="0" xfId="0" applyFont="1" applyAlignment="1">
      <alignment vertical="center" wrapText="1"/>
    </xf>
    <xf numFmtId="0" fontId="3" fillId="0" borderId="10" xfId="0" applyFont="1" applyBorder="1" applyAlignment="1">
      <alignment vertical="center" wrapText="1"/>
    </xf>
    <xf numFmtId="0" fontId="3" fillId="0" borderId="0" xfId="0" applyFont="1" applyAlignment="1">
      <alignment horizontal="center" vertical="center" wrapText="1"/>
    </xf>
    <xf numFmtId="0" fontId="8" fillId="0" borderId="10" xfId="0" applyFont="1" applyBorder="1" applyAlignment="1">
      <alignment vertical="center" wrapText="1"/>
    </xf>
    <xf numFmtId="0" fontId="3" fillId="0" borderId="10" xfId="0" applyFont="1" applyBorder="1" applyAlignment="1">
      <alignment horizontal="center" vertical="center" wrapText="1"/>
    </xf>
    <xf numFmtId="0" fontId="12" fillId="0" borderId="14" xfId="0" applyFont="1" applyBorder="1" applyAlignment="1">
      <alignment horizontal="center" vertical="center" textRotation="90" wrapText="1"/>
    </xf>
    <xf numFmtId="0" fontId="13" fillId="3" borderId="15" xfId="0" applyFont="1" applyFill="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27" fillId="0" borderId="0" xfId="0" applyFont="1" applyAlignment="1">
      <alignment vertical="center" wrapText="1"/>
    </xf>
    <xf numFmtId="0" fontId="5" fillId="0" borderId="53" xfId="0" applyFont="1" applyBorder="1"/>
    <xf numFmtId="0" fontId="5" fillId="0" borderId="57" xfId="0" applyFont="1" applyBorder="1"/>
    <xf numFmtId="0" fontId="5" fillId="0" borderId="58" xfId="0" applyFont="1" applyBorder="1"/>
    <xf numFmtId="0" fontId="5" fillId="0" borderId="60" xfId="0" applyFont="1" applyBorder="1" applyAlignment="1">
      <alignment vertical="center"/>
    </xf>
    <xf numFmtId="0" fontId="5" fillId="0" borderId="56" xfId="0" applyFont="1" applyBorder="1" applyAlignment="1">
      <alignment vertical="center"/>
    </xf>
    <xf numFmtId="0" fontId="5" fillId="0" borderId="16" xfId="0" applyFont="1" applyBorder="1"/>
    <xf numFmtId="0" fontId="5" fillId="0" borderId="17" xfId="0" applyFont="1" applyBorder="1"/>
    <xf numFmtId="0" fontId="5" fillId="0" borderId="18" xfId="0" applyFont="1" applyBorder="1"/>
    <xf numFmtId="0" fontId="2" fillId="0" borderId="19" xfId="0" applyFont="1" applyBorder="1" applyAlignment="1">
      <alignment horizontal="right" vertical="center" wrapText="1"/>
    </xf>
    <xf numFmtId="0" fontId="2" fillId="0" borderId="20" xfId="0" applyFont="1" applyBorder="1" applyAlignment="1">
      <alignment vertical="center" wrapText="1"/>
    </xf>
    <xf numFmtId="0" fontId="5" fillId="0" borderId="21" xfId="0" applyFont="1" applyBorder="1"/>
    <xf numFmtId="0" fontId="5" fillId="0" borderId="22" xfId="0" applyFont="1" applyBorder="1"/>
    <xf numFmtId="0" fontId="5" fillId="0" borderId="23" xfId="0" applyFont="1" applyBorder="1"/>
    <xf numFmtId="0" fontId="5" fillId="0" borderId="0" xfId="5" applyAlignment="1">
      <alignment horizontal="left"/>
    </xf>
    <xf numFmtId="0" fontId="5" fillId="0" borderId="0" xfId="0" applyFont="1" applyAlignment="1">
      <alignment horizontal="centerContinuous" vertical="center"/>
    </xf>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0" fontId="5" fillId="0" borderId="26" xfId="0" applyFont="1" applyBorder="1" applyAlignment="1">
      <alignment horizontal="centerContinuous" vertical="center"/>
    </xf>
    <xf numFmtId="0" fontId="5" fillId="0" borderId="27" xfId="0" applyFont="1" applyBorder="1" applyAlignment="1">
      <alignment horizontal="centerContinuous" vertical="center"/>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6" fillId="0" borderId="60" xfId="0" applyFont="1" applyBorder="1"/>
    <xf numFmtId="0" fontId="6" fillId="0" borderId="0" xfId="0" applyFont="1" applyAlignment="1">
      <alignment horizontal="centerContinuous" vertical="center"/>
    </xf>
    <xf numFmtId="0" fontId="6" fillId="0" borderId="56" xfId="0" applyFont="1" applyBorder="1"/>
    <xf numFmtId="0" fontId="6" fillId="0" borderId="0" xfId="0" applyFont="1"/>
    <xf numFmtId="0" fontId="20" fillId="0" borderId="11" xfId="0" applyFont="1" applyBorder="1" applyAlignment="1">
      <alignment horizontal="center" vertical="center" textRotation="90" wrapText="1"/>
    </xf>
    <xf numFmtId="0" fontId="20" fillId="0" borderId="15"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17" xfId="0" applyFont="1" applyBorder="1" applyAlignment="1">
      <alignment vertical="center" wrapText="1"/>
    </xf>
    <xf numFmtId="0" fontId="29" fillId="0" borderId="32" xfId="0" applyFont="1" applyBorder="1" applyAlignment="1">
      <alignment horizontal="left" vertical="center" indent="1"/>
    </xf>
    <xf numFmtId="0" fontId="13" fillId="0" borderId="0" xfId="0" applyFont="1" applyAlignment="1">
      <alignment horizontal="right" vertical="center" wrapText="1"/>
    </xf>
    <xf numFmtId="0" fontId="21" fillId="0" borderId="59" xfId="0" applyFont="1" applyBorder="1" applyAlignment="1">
      <alignment vertical="center" wrapText="1"/>
    </xf>
    <xf numFmtId="4" fontId="9" fillId="2" borderId="8" xfId="0" applyNumberFormat="1" applyFont="1" applyFill="1" applyBorder="1" applyAlignment="1">
      <alignment vertical="center"/>
    </xf>
    <xf numFmtId="4" fontId="9" fillId="2" borderId="10" xfId="0" applyNumberFormat="1" applyFont="1" applyFill="1" applyBorder="1" applyAlignment="1">
      <alignment vertical="center"/>
    </xf>
    <xf numFmtId="168" fontId="28" fillId="0" borderId="18" xfId="0" applyNumberFormat="1" applyFont="1" applyBorder="1" applyAlignment="1">
      <alignment vertical="center" wrapText="1"/>
    </xf>
    <xf numFmtId="168" fontId="28" fillId="0" borderId="20" xfId="0" applyNumberFormat="1" applyFont="1" applyBorder="1" applyAlignment="1">
      <alignment vertical="center" wrapText="1"/>
    </xf>
    <xf numFmtId="0" fontId="5" fillId="0" borderId="0" xfId="0" applyFont="1" applyAlignment="1">
      <alignment horizontal="left" indent="1"/>
    </xf>
    <xf numFmtId="4" fontId="5" fillId="0" borderId="0" xfId="0" applyNumberFormat="1" applyFont="1" applyAlignment="1">
      <alignment horizontal="left" indent="1"/>
    </xf>
    <xf numFmtId="4" fontId="9" fillId="2" borderId="8"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9" fillId="2" borderId="5" xfId="0" applyFont="1" applyFill="1" applyBorder="1" applyAlignment="1">
      <alignment horizontal="left" vertical="center" wrapText="1"/>
    </xf>
    <xf numFmtId="4" fontId="7" fillId="2" borderId="5" xfId="0" applyNumberFormat="1" applyFont="1" applyFill="1" applyBorder="1" applyAlignment="1">
      <alignment horizontal="right" vertical="center"/>
    </xf>
    <xf numFmtId="4" fontId="7" fillId="2" borderId="20" xfId="0" applyNumberFormat="1" applyFont="1" applyFill="1" applyBorder="1" applyAlignment="1">
      <alignment horizontal="right" vertical="center"/>
    </xf>
    <xf numFmtId="165" fontId="7" fillId="2" borderId="5" xfId="2" applyNumberFormat="1" applyFont="1" applyFill="1" applyBorder="1" applyAlignment="1">
      <alignment horizontal="right" vertical="center"/>
    </xf>
    <xf numFmtId="4" fontId="7" fillId="2" borderId="61" xfId="0" applyNumberFormat="1" applyFont="1" applyFill="1" applyBorder="1" applyAlignment="1">
      <alignment horizontal="right" vertical="center"/>
    </xf>
    <xf numFmtId="0" fontId="4" fillId="0" borderId="5" xfId="0" applyFont="1" applyBorder="1" applyAlignment="1">
      <alignment horizontal="left" vertical="center" wrapText="1"/>
    </xf>
    <xf numFmtId="0" fontId="5" fillId="0" borderId="5" xfId="0" applyFont="1" applyBorder="1" applyAlignment="1">
      <alignment horizontal="left" vertical="center" wrapText="1"/>
    </xf>
    <xf numFmtId="0" fontId="10" fillId="0" borderId="5" xfId="0" applyFont="1" applyBorder="1" applyAlignment="1">
      <alignment horizontal="left" vertical="center" wrapText="1" indent="1"/>
    </xf>
    <xf numFmtId="0" fontId="10" fillId="0" borderId="5" xfId="0" applyFont="1" applyBorder="1" applyAlignment="1">
      <alignment horizontal="left" vertical="center" wrapText="1" indent="2"/>
    </xf>
    <xf numFmtId="0" fontId="1" fillId="0" borderId="0" xfId="0" applyFont="1"/>
    <xf numFmtId="0" fontId="1" fillId="0" borderId="60" xfId="0" applyFont="1" applyBorder="1"/>
    <xf numFmtId="0" fontId="1" fillId="0" borderId="56" xfId="0" applyFont="1" applyBorder="1"/>
    <xf numFmtId="0" fontId="33" fillId="0" borderId="5" xfId="0" applyFont="1" applyBorder="1" applyAlignment="1">
      <alignment horizontal="left" vertical="center"/>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4" borderId="0" xfId="0" applyFont="1" applyFill="1" applyAlignment="1">
      <alignment vertical="center" wrapText="1"/>
    </xf>
    <xf numFmtId="0" fontId="10" fillId="0" borderId="5" xfId="0" applyFont="1" applyBorder="1" applyAlignment="1">
      <alignment horizontal="justify" vertical="top" wrapText="1"/>
    </xf>
    <xf numFmtId="0" fontId="5" fillId="0" borderId="54" xfId="0" applyFont="1" applyBorder="1" applyAlignment="1">
      <alignment vertical="center"/>
    </xf>
    <xf numFmtId="0" fontId="5" fillId="0" borderId="57" xfId="0" applyFont="1" applyBorder="1" applyAlignment="1">
      <alignment vertical="center"/>
    </xf>
    <xf numFmtId="4" fontId="7" fillId="0" borderId="5" xfId="0" applyNumberFormat="1" applyFont="1" applyBorder="1" applyAlignment="1">
      <alignment horizontal="right" vertical="center"/>
    </xf>
    <xf numFmtId="4" fontId="5" fillId="0" borderId="5" xfId="0" applyNumberFormat="1" applyFont="1" applyBorder="1" applyAlignment="1">
      <alignment horizontal="right" vertical="center"/>
    </xf>
    <xf numFmtId="4" fontId="5" fillId="0" borderId="6" xfId="0" applyNumberFormat="1" applyFont="1" applyBorder="1" applyAlignment="1">
      <alignment horizontal="right" vertical="center"/>
    </xf>
    <xf numFmtId="165" fontId="1" fillId="0" borderId="5" xfId="2" applyNumberFormat="1" applyBorder="1" applyAlignment="1">
      <alignment horizontal="right" vertical="center"/>
    </xf>
    <xf numFmtId="165" fontId="5" fillId="0" borderId="5" xfId="2" applyNumberFormat="1" applyFont="1" applyBorder="1" applyAlignment="1">
      <alignment horizontal="right" vertical="center"/>
    </xf>
    <xf numFmtId="165" fontId="25" fillId="0" borderId="6" xfId="2" applyNumberFormat="1"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9" fillId="2" borderId="4" xfId="0" applyFont="1" applyFill="1" applyBorder="1" applyAlignment="1">
      <alignment horizontal="left" vertical="center" wrapText="1" indent="1"/>
    </xf>
    <xf numFmtId="0" fontId="5" fillId="0" borderId="4" xfId="0" applyFont="1" applyBorder="1" applyAlignment="1">
      <alignment horizontal="left" vertical="top" indent="1"/>
    </xf>
    <xf numFmtId="0" fontId="1" fillId="0" borderId="4" xfId="0" applyFont="1" applyBorder="1" applyAlignment="1">
      <alignment horizontal="left" vertical="top" indent="1"/>
    </xf>
    <xf numFmtId="0" fontId="11" fillId="0" borderId="4" xfId="0" applyFont="1" applyBorder="1" applyAlignment="1">
      <alignment horizontal="left" vertical="center" wrapText="1" indent="1"/>
    </xf>
    <xf numFmtId="0" fontId="4" fillId="0" borderId="4" xfId="0" applyFont="1" applyBorder="1" applyAlignment="1">
      <alignment horizontal="left" vertical="center" indent="1"/>
    </xf>
    <xf numFmtId="0" fontId="5" fillId="0" borderId="4" xfId="0" applyFont="1" applyBorder="1" applyAlignment="1">
      <alignment horizontal="left" vertical="center" indent="1"/>
    </xf>
    <xf numFmtId="0" fontId="10" fillId="0" borderId="4" xfId="0" applyFont="1" applyBorder="1" applyAlignment="1">
      <alignment horizontal="left" vertical="center" indent="2"/>
    </xf>
    <xf numFmtId="165" fontId="30" fillId="2" borderId="35" xfId="2" applyNumberFormat="1" applyFont="1" applyFill="1" applyBorder="1" applyAlignment="1">
      <alignment horizontal="right" vertical="center" shrinkToFit="1"/>
    </xf>
    <xf numFmtId="165" fontId="31" fillId="0" borderId="36" xfId="2" applyNumberFormat="1" applyFont="1" applyBorder="1" applyAlignment="1">
      <alignment vertical="center" shrinkToFit="1"/>
    </xf>
    <xf numFmtId="0" fontId="4" fillId="0" borderId="0" xfId="0" applyFont="1" applyAlignment="1">
      <alignment vertical="center" wrapText="1"/>
    </xf>
    <xf numFmtId="4" fontId="34" fillId="0" borderId="5" xfId="0" applyNumberFormat="1" applyFont="1" applyBorder="1" applyAlignment="1">
      <alignment horizontal="center" vertical="center" wrapText="1"/>
    </xf>
    <xf numFmtId="4" fontId="34" fillId="2" borderId="5" xfId="0" applyNumberFormat="1" applyFont="1" applyFill="1" applyBorder="1" applyAlignment="1">
      <alignment horizontal="center" vertical="center" wrapText="1"/>
    </xf>
    <xf numFmtId="0" fontId="17" fillId="0" borderId="17" xfId="0" applyFont="1" applyBorder="1" applyAlignment="1">
      <alignment vertical="center" wrapText="1"/>
    </xf>
    <xf numFmtId="0" fontId="17" fillId="0" borderId="18"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22" fillId="0" borderId="22" xfId="0" applyFont="1" applyBorder="1" applyAlignment="1">
      <alignment vertical="center" wrapText="1"/>
    </xf>
    <xf numFmtId="0" fontId="35" fillId="0" borderId="19" xfId="0" applyFont="1" applyBorder="1" applyAlignment="1">
      <alignment vertical="top" wrapText="1"/>
    </xf>
    <xf numFmtId="0" fontId="35" fillId="0" borderId="0" xfId="0" applyFont="1" applyAlignment="1">
      <alignment vertical="top" wrapText="1"/>
    </xf>
    <xf numFmtId="0" fontId="35" fillId="0" borderId="41" xfId="0" applyFont="1" applyBorder="1" applyAlignment="1">
      <alignment vertical="top" wrapText="1"/>
    </xf>
    <xf numFmtId="0" fontId="36" fillId="0" borderId="4" xfId="0" applyFont="1" applyBorder="1" applyAlignment="1">
      <alignment horizontal="left" vertical="top" indent="1"/>
    </xf>
    <xf numFmtId="4" fontId="37" fillId="0" borderId="5" xfId="0" applyNumberFormat="1" applyFont="1" applyBorder="1" applyAlignment="1">
      <alignment horizontal="center" vertical="center"/>
    </xf>
    <xf numFmtId="0" fontId="1" fillId="0" borderId="0" xfId="0" applyFont="1" applyAlignment="1">
      <alignment vertical="center"/>
    </xf>
    <xf numFmtId="0" fontId="1" fillId="0" borderId="52" xfId="0" applyFont="1" applyBorder="1" applyAlignment="1">
      <alignment horizontal="centerContinuous" vertical="center"/>
    </xf>
    <xf numFmtId="0" fontId="1" fillId="0" borderId="0" xfId="0" applyFont="1" applyAlignment="1">
      <alignment horizontal="left" indent="1"/>
    </xf>
    <xf numFmtId="169" fontId="17" fillId="0" borderId="20" xfId="0" applyNumberFormat="1" applyFont="1" applyBorder="1" applyAlignment="1">
      <alignment horizontal="center" vertical="center" shrinkToFit="1"/>
    </xf>
    <xf numFmtId="0" fontId="5" fillId="0" borderId="62" xfId="0" applyFont="1" applyBorder="1" applyAlignment="1">
      <alignment horizontal="left" vertical="center"/>
    </xf>
    <xf numFmtId="4" fontId="7" fillId="0" borderId="0" xfId="0" applyNumberFormat="1" applyFont="1" applyAlignment="1">
      <alignment horizontal="right" vertical="center" wrapText="1"/>
    </xf>
    <xf numFmtId="10" fontId="7" fillId="0" borderId="0" xfId="6" applyNumberFormat="1" applyFont="1" applyBorder="1" applyAlignment="1">
      <alignment horizontal="center" vertical="center"/>
    </xf>
    <xf numFmtId="9" fontId="7" fillId="0" borderId="20" xfId="6" applyFont="1" applyBorder="1" applyAlignment="1">
      <alignment horizontal="right" vertical="center" indent="1"/>
    </xf>
    <xf numFmtId="4" fontId="9" fillId="2" borderId="8" xfId="0" applyNumberFormat="1" applyFont="1" applyFill="1" applyBorder="1" applyAlignment="1">
      <alignment horizontal="right" vertical="center" indent="1"/>
    </xf>
    <xf numFmtId="4" fontId="9" fillId="2" borderId="10" xfId="0" applyNumberFormat="1" applyFont="1" applyFill="1" applyBorder="1" applyAlignment="1">
      <alignment horizontal="right" vertical="center" indent="1"/>
    </xf>
    <xf numFmtId="165" fontId="5" fillId="0" borderId="6" xfId="2" applyNumberFormat="1" applyFont="1" applyBorder="1" applyAlignment="1">
      <alignment horizontal="right" vertical="center"/>
    </xf>
    <xf numFmtId="0" fontId="1" fillId="0" borderId="60" xfId="0" applyFont="1" applyBorder="1" applyAlignment="1">
      <alignment horizontal="centerContinuous" vertical="center"/>
    </xf>
    <xf numFmtId="0" fontId="1" fillId="0" borderId="53" xfId="0" applyFont="1" applyBorder="1" applyAlignment="1">
      <alignment horizontal="centerContinuous" vertical="center" wrapText="1"/>
    </xf>
    <xf numFmtId="0" fontId="38" fillId="0" borderId="32" xfId="0" applyFont="1" applyBorder="1" applyAlignment="1">
      <alignment horizontal="left" vertical="center" wrapText="1" indent="1"/>
    </xf>
    <xf numFmtId="0" fontId="28" fillId="0" borderId="17" xfId="0" applyFont="1" applyBorder="1" applyAlignment="1">
      <alignment vertical="center" wrapText="1"/>
    </xf>
    <xf numFmtId="0" fontId="28" fillId="0" borderId="0" xfId="0" applyFont="1" applyAlignment="1">
      <alignment vertical="center" wrapText="1"/>
    </xf>
    <xf numFmtId="0" fontId="28" fillId="0" borderId="22" xfId="0" applyFont="1" applyBorder="1" applyAlignment="1">
      <alignment horizontal="right" vertical="center" wrapTex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29" fillId="0" borderId="17" xfId="0" applyFont="1" applyBorder="1" applyAlignment="1">
      <alignment horizontal="left" vertical="center" indent="1"/>
    </xf>
    <xf numFmtId="0" fontId="29" fillId="0" borderId="18" xfId="0" applyFont="1" applyBorder="1" applyAlignment="1">
      <alignment horizontal="left" vertical="center" indent="1"/>
    </xf>
    <xf numFmtId="0" fontId="28" fillId="0" borderId="33" xfId="0" applyFont="1" applyBorder="1" applyAlignment="1">
      <alignment horizontal="left" vertical="center" indent="2"/>
    </xf>
    <xf numFmtId="0" fontId="28" fillId="0" borderId="0" xfId="0" applyFont="1" applyAlignment="1">
      <alignment horizontal="left" vertical="center" indent="2"/>
    </xf>
    <xf numFmtId="0" fontId="28" fillId="0" borderId="20" xfId="0" applyFont="1" applyBorder="1" applyAlignment="1">
      <alignment horizontal="left" vertical="center" indent="2"/>
    </xf>
    <xf numFmtId="0" fontId="28" fillId="0" borderId="34" xfId="0" applyFont="1" applyBorder="1" applyAlignment="1">
      <alignment horizontal="left" vertical="center" wrapText="1" indent="2"/>
    </xf>
    <xf numFmtId="0" fontId="28" fillId="0" borderId="22" xfId="0" applyFont="1" applyBorder="1" applyAlignment="1">
      <alignment horizontal="left" vertical="center" wrapText="1" indent="2"/>
    </xf>
    <xf numFmtId="0" fontId="28" fillId="0" borderId="23" xfId="0" applyFont="1" applyBorder="1" applyAlignment="1">
      <alignment horizontal="left" vertical="center" wrapText="1" indent="2"/>
    </xf>
    <xf numFmtId="166" fontId="17" fillId="0" borderId="23" xfId="0" applyNumberFormat="1" applyFont="1" applyBorder="1" applyAlignment="1">
      <alignment horizontal="center" vertical="center" shrinkToFit="1"/>
    </xf>
    <xf numFmtId="0" fontId="1" fillId="0" borderId="4" xfId="0" applyFont="1" applyBorder="1" applyAlignment="1">
      <alignment horizontal="left" vertical="center" indent="1"/>
    </xf>
    <xf numFmtId="0" fontId="41" fillId="0" borderId="4" xfId="0" applyFont="1" applyBorder="1" applyAlignment="1">
      <alignment horizontal="left" vertical="top" indent="1"/>
    </xf>
    <xf numFmtId="0" fontId="1" fillId="0" borderId="5" xfId="0" applyFont="1" applyBorder="1" applyAlignment="1">
      <alignment horizontal="left" vertical="center" wrapText="1"/>
    </xf>
    <xf numFmtId="165" fontId="5" fillId="0" borderId="5" xfId="2" applyNumberFormat="1" applyFont="1" applyBorder="1" applyAlignment="1">
      <alignment horizontal="right" vertical="center" shrinkToFi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8" fillId="0" borderId="49" xfId="0" applyFont="1" applyBorder="1" applyAlignment="1">
      <alignment vertical="center" wrapText="1"/>
    </xf>
    <xf numFmtId="0" fontId="8" fillId="0" borderId="33" xfId="0" applyFont="1" applyBorder="1" applyAlignment="1">
      <alignment vertical="center" wrapText="1"/>
    </xf>
    <xf numFmtId="0" fontId="8" fillId="0" borderId="50" xfId="0" applyFont="1" applyBorder="1" applyAlignment="1">
      <alignment vertical="center" wrapText="1"/>
    </xf>
    <xf numFmtId="0" fontId="11" fillId="0" borderId="51" xfId="0" applyFont="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center" vertical="center" wrapText="1"/>
    </xf>
    <xf numFmtId="0" fontId="14" fillId="0" borderId="14" xfId="0" applyFont="1" applyBorder="1" applyAlignment="1">
      <alignment horizontal="center" vertical="center" wrapText="1"/>
    </xf>
    <xf numFmtId="0" fontId="20" fillId="0" borderId="44" xfId="0" applyFont="1" applyBorder="1" applyAlignment="1">
      <alignment horizontal="center" vertical="center" textRotation="90" wrapText="1"/>
    </xf>
    <xf numFmtId="0" fontId="20" fillId="0" borderId="30" xfId="0" applyFont="1" applyBorder="1" applyAlignment="1">
      <alignment horizontal="center" vertical="center" textRotation="90" wrapText="1"/>
    </xf>
    <xf numFmtId="0" fontId="8" fillId="3" borderId="30" xfId="0" applyFont="1" applyFill="1" applyBorder="1" applyAlignment="1">
      <alignment horizontal="center" vertical="center" wrapText="1"/>
    </xf>
    <xf numFmtId="0" fontId="20" fillId="4" borderId="37" xfId="0" applyFont="1" applyFill="1" applyBorder="1" applyAlignment="1">
      <alignment horizontal="center" vertical="center" textRotation="90" wrapText="1"/>
    </xf>
    <xf numFmtId="0" fontId="20" fillId="4" borderId="38" xfId="0" applyFont="1" applyFill="1" applyBorder="1" applyAlignment="1">
      <alignment horizontal="center" vertical="center" textRotation="90" wrapText="1"/>
    </xf>
    <xf numFmtId="0" fontId="20" fillId="4" borderId="31" xfId="0" applyFont="1" applyFill="1" applyBorder="1" applyAlignment="1">
      <alignment horizontal="center" vertical="center" textRotation="90" wrapText="1"/>
    </xf>
    <xf numFmtId="0" fontId="39" fillId="0" borderId="39"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40"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0" xfId="0" applyFont="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43" xfId="0" applyFont="1" applyBorder="1" applyAlignment="1">
      <alignment horizontal="center" vertical="center" wrapText="1"/>
    </xf>
    <xf numFmtId="0" fontId="20" fillId="0" borderId="45" xfId="0" applyFont="1" applyBorder="1" applyAlignment="1">
      <alignment horizontal="center" vertical="center" textRotation="90" wrapText="1"/>
    </xf>
    <xf numFmtId="0" fontId="19" fillId="0" borderId="0" xfId="0" applyFont="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2" fillId="0" borderId="22" xfId="1" applyFont="1" applyBorder="1" applyAlignment="1">
      <alignment horizontal="right" vertical="center" wrapText="1" indent="1"/>
    </xf>
    <xf numFmtId="0" fontId="2" fillId="0" borderId="23" xfId="1" applyFont="1" applyBorder="1" applyAlignment="1">
      <alignment horizontal="right" vertical="center" wrapText="1" indent="1"/>
    </xf>
    <xf numFmtId="0" fontId="17" fillId="0" borderId="34" xfId="0" applyFont="1" applyBorder="1" applyAlignment="1">
      <alignment horizontal="left" vertical="center" wrapText="1" indent="1"/>
    </xf>
    <xf numFmtId="0" fontId="17" fillId="0" borderId="22" xfId="0" applyFont="1" applyBorder="1" applyAlignment="1">
      <alignment horizontal="left" vertical="center" wrapText="1" inden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4" xfId="0" applyFont="1" applyBorder="1" applyAlignment="1">
      <alignment horizontal="center" vertical="center" wrapText="1"/>
    </xf>
    <xf numFmtId="0" fontId="17" fillId="0" borderId="33" xfId="0" applyFont="1" applyBorder="1" applyAlignment="1">
      <alignment horizontal="left" vertical="center" wrapText="1" indent="1"/>
    </xf>
    <xf numFmtId="0" fontId="17" fillId="0" borderId="0" xfId="0" applyFont="1" applyAlignment="1">
      <alignment horizontal="left" vertical="center" wrapText="1" indent="1"/>
    </xf>
    <xf numFmtId="0" fontId="17" fillId="0" borderId="32" xfId="0" applyFont="1" applyBorder="1" applyAlignment="1">
      <alignment horizontal="left" vertical="center" wrapText="1" indent="1"/>
    </xf>
    <xf numFmtId="0" fontId="17" fillId="0" borderId="17" xfId="0" applyFont="1" applyBorder="1" applyAlignment="1">
      <alignment horizontal="left" vertical="center" wrapText="1" indent="1"/>
    </xf>
    <xf numFmtId="0" fontId="5" fillId="0" borderId="0" xfId="0" applyFont="1" applyAlignment="1">
      <alignment horizontal="justify" vertical="top" wrapText="1" shrinkToFit="1"/>
    </xf>
    <xf numFmtId="0" fontId="1" fillId="0" borderId="0" xfId="0" applyFont="1" applyAlignment="1">
      <alignment horizontal="justify" vertical="top" wrapText="1" shrinkToFit="1"/>
    </xf>
    <xf numFmtId="0" fontId="8"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9" fillId="4" borderId="0" xfId="0" applyFont="1" applyFill="1" applyAlignment="1">
      <alignment horizontal="center" vertical="center" wrapText="1"/>
    </xf>
    <xf numFmtId="0" fontId="9" fillId="4" borderId="0" xfId="0" applyFont="1" applyFill="1" applyAlignment="1">
      <alignment horizontal="left" vertical="center"/>
    </xf>
  </cellXfs>
  <cellStyles count="7">
    <cellStyle name="Lien hypertexte" xfId="1" builtinId="8"/>
    <cellStyle name="Monétaire" xfId="2" builtinId="4"/>
    <cellStyle name="Monétaire 2" xfId="3" xr:uid="{00000000-0005-0000-0000-000002000000}"/>
    <cellStyle name="Normal" xfId="0" builtinId="0"/>
    <cellStyle name="Normal 2" xfId="4" xr:uid="{00000000-0005-0000-0000-000004000000}"/>
    <cellStyle name="Normal_475 - DPGF - Lot N°21 Fluides Médicaux" xfId="5" xr:uid="{00000000-0005-0000-0000-000005000000}"/>
    <cellStyle name="Pourcentage" xfId="6" builtinId="5"/>
  </cellStyles>
  <dxfs count="2">
    <dxf>
      <font>
        <b val="0"/>
        <i/>
        <strike/>
      </font>
    </dxf>
    <dxf>
      <font>
        <b val="0"/>
        <i/>
        <strike/>
      </font>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cid:image003.png@01DBA540.36C9B3C0" TargetMode="External"/><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142875</xdr:colOff>
      <xdr:row>66</xdr:row>
      <xdr:rowOff>19050</xdr:rowOff>
    </xdr:from>
    <xdr:to>
      <xdr:col>6</xdr:col>
      <xdr:colOff>390525</xdr:colOff>
      <xdr:row>67</xdr:row>
      <xdr:rowOff>19051</xdr:rowOff>
    </xdr:to>
    <xdr:pic>
      <xdr:nvPicPr>
        <xdr:cNvPr id="11684" name="Image 7">
          <a:extLst>
            <a:ext uri="{FF2B5EF4-FFF2-40B4-BE49-F238E27FC236}">
              <a16:creationId xmlns:a16="http://schemas.microsoft.com/office/drawing/2014/main" id="{00000000-0008-0000-0000-0000A4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00775" y="10658475"/>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934641</xdr:colOff>
      <xdr:row>13</xdr:row>
      <xdr:rowOff>160734</xdr:rowOff>
    </xdr:from>
    <xdr:to>
      <xdr:col>4</xdr:col>
      <xdr:colOff>2256076</xdr:colOff>
      <xdr:row>18</xdr:row>
      <xdr:rowOff>196770</xdr:rowOff>
    </xdr:to>
    <xdr:pic>
      <xdr:nvPicPr>
        <xdr:cNvPr id="2" name="Image 1">
          <a:extLst>
            <a:ext uri="{FF2B5EF4-FFF2-40B4-BE49-F238E27FC236}">
              <a16:creationId xmlns:a16="http://schemas.microsoft.com/office/drawing/2014/main" id="{754EE997-3A5D-465B-8F94-FE715954E3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2366" y="2389584"/>
          <a:ext cx="1321435" cy="1312386"/>
        </a:xfrm>
        <a:prstGeom prst="rect">
          <a:avLst/>
        </a:prstGeom>
        <a:noFill/>
        <a:ln>
          <a:noFill/>
        </a:ln>
      </xdr:spPr>
    </xdr:pic>
    <xdr:clientData/>
  </xdr:twoCellAnchor>
  <xdr:oneCellAnchor>
    <xdr:from>
      <xdr:col>5</xdr:col>
      <xdr:colOff>0</xdr:colOff>
      <xdr:row>48</xdr:row>
      <xdr:rowOff>67317</xdr:rowOff>
    </xdr:from>
    <xdr:ext cx="565150" cy="358494"/>
    <xdr:pic>
      <xdr:nvPicPr>
        <xdr:cNvPr id="3" name="Image 2">
          <a:extLst>
            <a:ext uri="{FF2B5EF4-FFF2-40B4-BE49-F238E27FC236}">
              <a16:creationId xmlns:a16="http://schemas.microsoft.com/office/drawing/2014/main" id="{AFC2E81E-5923-43D9-B6F3-5B836330D7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29100" y="9030342"/>
          <a:ext cx="565150" cy="358494"/>
        </a:xfrm>
        <a:prstGeom prst="rect">
          <a:avLst/>
        </a:prstGeom>
        <a:noFill/>
        <a:ln>
          <a:noFill/>
        </a:ln>
      </xdr:spPr>
    </xdr:pic>
    <xdr:clientData/>
  </xdr:oneCellAnchor>
  <xdr:twoCellAnchor editAs="oneCell">
    <xdr:from>
      <xdr:col>5</xdr:col>
      <xdr:colOff>0</xdr:colOff>
      <xdr:row>36</xdr:row>
      <xdr:rowOff>77390</xdr:rowOff>
    </xdr:from>
    <xdr:to>
      <xdr:col>5</xdr:col>
      <xdr:colOff>790575</xdr:colOff>
      <xdr:row>38</xdr:row>
      <xdr:rowOff>115332</xdr:rowOff>
    </xdr:to>
    <xdr:pic>
      <xdr:nvPicPr>
        <xdr:cNvPr id="4" name="Image 3">
          <a:extLst>
            <a:ext uri="{FF2B5EF4-FFF2-40B4-BE49-F238E27FC236}">
              <a16:creationId xmlns:a16="http://schemas.microsoft.com/office/drawing/2014/main" id="{3A22EFE1-E4D2-4F40-AAC0-7152A799D5A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4843" b="4166"/>
        <a:stretch/>
      </xdr:blipFill>
      <xdr:spPr bwMode="auto">
        <a:xfrm>
          <a:off x="4229100" y="6925865"/>
          <a:ext cx="790575" cy="36179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0</xdr:colOff>
      <xdr:row>44</xdr:row>
      <xdr:rowOff>65485</xdr:rowOff>
    </xdr:from>
    <xdr:to>
      <xdr:col>5</xdr:col>
      <xdr:colOff>961390</xdr:colOff>
      <xdr:row>46</xdr:row>
      <xdr:rowOff>103430</xdr:rowOff>
    </xdr:to>
    <xdr:pic>
      <xdr:nvPicPr>
        <xdr:cNvPr id="5" name="Image 4">
          <a:extLst>
            <a:ext uri="{FF2B5EF4-FFF2-40B4-BE49-F238E27FC236}">
              <a16:creationId xmlns:a16="http://schemas.microsoft.com/office/drawing/2014/main" id="{992E4AA6-0356-466D-A970-690134BB31A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29100" y="8323660"/>
          <a:ext cx="961390" cy="361795"/>
        </a:xfrm>
        <a:prstGeom prst="rect">
          <a:avLst/>
        </a:prstGeom>
        <a:noFill/>
        <a:ln>
          <a:noFill/>
        </a:ln>
      </xdr:spPr>
    </xdr:pic>
    <xdr:clientData/>
  </xdr:twoCellAnchor>
  <xdr:twoCellAnchor editAs="oneCell">
    <xdr:from>
      <xdr:col>5</xdr:col>
      <xdr:colOff>0</xdr:colOff>
      <xdr:row>32</xdr:row>
      <xdr:rowOff>82826</xdr:rowOff>
    </xdr:from>
    <xdr:to>
      <xdr:col>5</xdr:col>
      <xdr:colOff>628650</xdr:colOff>
      <xdr:row>34</xdr:row>
      <xdr:rowOff>110931</xdr:rowOff>
    </xdr:to>
    <xdr:pic>
      <xdr:nvPicPr>
        <xdr:cNvPr id="9" name="Image 8">
          <a:extLst>
            <a:ext uri="{FF2B5EF4-FFF2-40B4-BE49-F238E27FC236}">
              <a16:creationId xmlns:a16="http://schemas.microsoft.com/office/drawing/2014/main" id="{6429D609-7BDE-4E5C-B41F-D8E4B69D76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29100" y="6226451"/>
          <a:ext cx="628650" cy="351955"/>
        </a:xfrm>
        <a:prstGeom prst="rect">
          <a:avLst/>
        </a:prstGeom>
        <a:noFill/>
        <a:ln>
          <a:noFill/>
        </a:ln>
      </xdr:spPr>
    </xdr:pic>
    <xdr:clientData/>
  </xdr:twoCellAnchor>
  <xdr:twoCellAnchor editAs="oneCell">
    <xdr:from>
      <xdr:col>5</xdr:col>
      <xdr:colOff>0</xdr:colOff>
      <xdr:row>40</xdr:row>
      <xdr:rowOff>91109</xdr:rowOff>
    </xdr:from>
    <xdr:to>
      <xdr:col>5</xdr:col>
      <xdr:colOff>1002030</xdr:colOff>
      <xdr:row>42</xdr:row>
      <xdr:rowOff>119214</xdr:rowOff>
    </xdr:to>
    <xdr:pic>
      <xdr:nvPicPr>
        <xdr:cNvPr id="10" name="Image 9">
          <a:extLst>
            <a:ext uri="{FF2B5EF4-FFF2-40B4-BE49-F238E27FC236}">
              <a16:creationId xmlns:a16="http://schemas.microsoft.com/office/drawing/2014/main" id="{648EC62B-3340-45CE-8488-AD9FECB71FDF}"/>
            </a:ext>
          </a:extLst>
        </xdr:cNvPr>
        <xdr:cNvPicPr>
          <a:picLocks noChangeAspect="1"/>
        </xdr:cNvPicPr>
      </xdr:nvPicPr>
      <xdr:blipFill rotWithShape="1">
        <a:blip xmlns:r="http://schemas.openxmlformats.org/officeDocument/2006/relationships" r:embed="rId7" r:link="rId8" cstate="print">
          <a:extLst>
            <a:ext uri="{28A0092B-C50C-407E-A947-70E740481C1C}">
              <a14:useLocalDpi xmlns:a14="http://schemas.microsoft.com/office/drawing/2010/main" val="0"/>
            </a:ext>
          </a:extLst>
        </a:blip>
        <a:srcRect r="49451"/>
        <a:stretch>
          <a:fillRect/>
        </a:stretch>
      </xdr:blipFill>
      <xdr:spPr bwMode="auto">
        <a:xfrm>
          <a:off x="4229100" y="7644434"/>
          <a:ext cx="1002030" cy="3519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361950</xdr:colOff>
      <xdr:row>2</xdr:row>
      <xdr:rowOff>9525</xdr:rowOff>
    </xdr:from>
    <xdr:to>
      <xdr:col>6</xdr:col>
      <xdr:colOff>609600</xdr:colOff>
      <xdr:row>3</xdr:row>
      <xdr:rowOff>9525</xdr:rowOff>
    </xdr:to>
    <xdr:pic>
      <xdr:nvPicPr>
        <xdr:cNvPr id="14388" name="Image 1">
          <a:extLst>
            <a:ext uri="{FF2B5EF4-FFF2-40B4-BE49-F238E27FC236}">
              <a16:creationId xmlns:a16="http://schemas.microsoft.com/office/drawing/2014/main" id="{00000000-0008-0000-0100-000034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8475" y="342900"/>
          <a:ext cx="2476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312255</xdr:colOff>
      <xdr:row>2</xdr:row>
      <xdr:rowOff>9525</xdr:rowOff>
    </xdr:from>
    <xdr:to>
      <xdr:col>7</xdr:col>
      <xdr:colOff>559905</xdr:colOff>
      <xdr:row>3</xdr:row>
      <xdr:rowOff>9525</xdr:rowOff>
    </xdr:to>
    <xdr:pic>
      <xdr:nvPicPr>
        <xdr:cNvPr id="13376" name="Image 1">
          <a:extLst>
            <a:ext uri="{FF2B5EF4-FFF2-40B4-BE49-F238E27FC236}">
              <a16:creationId xmlns:a16="http://schemas.microsoft.com/office/drawing/2014/main" id="{00000000-0008-0000-0200-00004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94494" y="349112"/>
          <a:ext cx="247650" cy="165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lazaro@oceade-ing.fr" TargetMode="External"/><Relationship Id="rId1" Type="http://schemas.openxmlformats.org/officeDocument/2006/relationships/hyperlink" Target="mailto:lrahmoune@ecr-environnement.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72"/>
  <sheetViews>
    <sheetView view="pageBreakPreview" topLeftCell="A16" zoomScale="130" zoomScaleNormal="100" zoomScaleSheetLayoutView="130" workbookViewId="0">
      <selection activeCell="I32" sqref="I32"/>
    </sheetView>
  </sheetViews>
  <sheetFormatPr baseColWidth="10" defaultRowHeight="12.75" x14ac:dyDescent="0.2"/>
  <cols>
    <col min="1" max="1" width="2.5703125" style="1" customWidth="1"/>
    <col min="2" max="2" width="2.7109375" style="1" customWidth="1"/>
    <col min="3" max="3" width="5.140625" style="1" customWidth="1"/>
    <col min="4" max="4" width="2.28515625" style="1" customWidth="1"/>
    <col min="5" max="5" width="50.7109375" style="1" customWidth="1"/>
    <col min="6" max="6" width="25.7109375" style="1" customWidth="1"/>
    <col min="7" max="7" width="12.7109375" style="1" customWidth="1"/>
    <col min="8" max="8" width="1.7109375" style="1" bestFit="1" customWidth="1"/>
    <col min="9" max="9" width="13.7109375" style="1" customWidth="1"/>
    <col min="10" max="10" width="2.7109375" style="1" customWidth="1"/>
    <col min="11" max="15" width="4" style="1" customWidth="1"/>
    <col min="16" max="16384" width="11.42578125" style="1"/>
  </cols>
  <sheetData>
    <row r="1" spans="2:10" ht="13.5" thickBot="1" x14ac:dyDescent="0.25"/>
    <row r="2" spans="2:10" ht="12" customHeight="1" thickBot="1" x14ac:dyDescent="0.25">
      <c r="B2" s="25"/>
      <c r="C2" s="26"/>
      <c r="D2" s="26"/>
      <c r="E2" s="26"/>
      <c r="F2" s="26"/>
      <c r="G2" s="26"/>
      <c r="H2" s="26"/>
      <c r="I2" s="26"/>
      <c r="J2" s="27"/>
    </row>
    <row r="3" spans="2:10" ht="14.25" thickTop="1" thickBot="1" x14ac:dyDescent="0.25">
      <c r="B3" s="28"/>
      <c r="C3" s="29"/>
      <c r="D3" s="30"/>
      <c r="E3" s="43"/>
      <c r="F3" s="44"/>
      <c r="G3" s="43"/>
      <c r="H3" s="43"/>
      <c r="I3" s="80"/>
      <c r="J3" s="33"/>
    </row>
    <row r="4" spans="2:10" ht="33" customHeight="1" x14ac:dyDescent="0.2">
      <c r="B4" s="28"/>
      <c r="C4" s="185" t="s">
        <v>2</v>
      </c>
      <c r="D4" s="34"/>
      <c r="E4" s="188" t="s">
        <v>132</v>
      </c>
      <c r="F4" s="189"/>
      <c r="G4" s="189"/>
      <c r="H4" s="189"/>
      <c r="I4" s="190"/>
      <c r="J4" s="33"/>
    </row>
    <row r="5" spans="2:10" ht="10.5" customHeight="1" x14ac:dyDescent="0.2">
      <c r="B5" s="28"/>
      <c r="C5" s="186"/>
      <c r="D5" s="34"/>
      <c r="E5" s="191" t="s">
        <v>133</v>
      </c>
      <c r="F5" s="192"/>
      <c r="G5" s="192"/>
      <c r="H5" s="192"/>
      <c r="I5" s="193"/>
      <c r="J5" s="33"/>
    </row>
    <row r="6" spans="2:10" ht="10.5" customHeight="1" thickBot="1" x14ac:dyDescent="0.25">
      <c r="B6" s="28"/>
      <c r="C6" s="187"/>
      <c r="D6" s="34"/>
      <c r="E6" s="194"/>
      <c r="F6" s="195"/>
      <c r="G6" s="195"/>
      <c r="H6" s="195"/>
      <c r="I6" s="196"/>
      <c r="J6" s="33"/>
    </row>
    <row r="7" spans="2:10" ht="13.5" thickBot="1" x14ac:dyDescent="0.25">
      <c r="B7" s="28"/>
      <c r="C7" s="71"/>
      <c r="D7" s="35"/>
      <c r="E7" s="43"/>
      <c r="F7" s="44"/>
      <c r="G7" s="43"/>
      <c r="H7" s="43"/>
      <c r="I7" s="43"/>
      <c r="J7" s="33"/>
    </row>
    <row r="8" spans="2:10" ht="19.5" customHeight="1" x14ac:dyDescent="0.2">
      <c r="B8" s="28"/>
      <c r="C8" s="185" t="s">
        <v>3</v>
      </c>
      <c r="D8" s="34"/>
      <c r="E8" s="79" t="s">
        <v>134</v>
      </c>
      <c r="F8" s="159"/>
      <c r="G8" s="159"/>
      <c r="H8" s="159"/>
      <c r="I8" s="160"/>
      <c r="J8" s="33"/>
    </row>
    <row r="9" spans="2:10" x14ac:dyDescent="0.2">
      <c r="B9" s="28"/>
      <c r="C9" s="186"/>
      <c r="D9" s="34"/>
      <c r="E9" s="161" t="s">
        <v>135</v>
      </c>
      <c r="F9" s="162"/>
      <c r="G9" s="162"/>
      <c r="H9" s="162"/>
      <c r="I9" s="163"/>
      <c r="J9" s="33"/>
    </row>
    <row r="10" spans="2:10" x14ac:dyDescent="0.2">
      <c r="B10" s="28"/>
      <c r="C10" s="186"/>
      <c r="D10" s="34"/>
      <c r="E10" s="161" t="s">
        <v>136</v>
      </c>
      <c r="F10" s="162"/>
      <c r="G10" s="162"/>
      <c r="H10" s="162"/>
      <c r="I10" s="163"/>
      <c r="J10" s="33"/>
    </row>
    <row r="11" spans="2:10" ht="13.5" thickBot="1" x14ac:dyDescent="0.25">
      <c r="B11" s="28"/>
      <c r="C11" s="187"/>
      <c r="D11" s="34"/>
      <c r="E11" s="164" t="s">
        <v>137</v>
      </c>
      <c r="F11" s="165"/>
      <c r="G11" s="165"/>
      <c r="H11" s="165"/>
      <c r="I11" s="166"/>
      <c r="J11" s="33"/>
    </row>
    <row r="12" spans="2:10" ht="13.5" thickBot="1" x14ac:dyDescent="0.25">
      <c r="B12" s="28"/>
      <c r="C12" s="72"/>
      <c r="D12" s="35"/>
      <c r="E12" s="31"/>
      <c r="F12" s="32"/>
      <c r="G12" s="31"/>
      <c r="H12" s="31"/>
      <c r="I12" s="31"/>
      <c r="J12" s="33"/>
    </row>
    <row r="13" spans="2:10" ht="10.5" customHeight="1" thickTop="1" x14ac:dyDescent="0.2">
      <c r="B13" s="28"/>
      <c r="C13" s="182"/>
      <c r="D13" s="184"/>
      <c r="E13" s="175"/>
      <c r="F13" s="178"/>
      <c r="G13" s="178"/>
      <c r="H13" s="178"/>
      <c r="I13" s="179"/>
      <c r="J13" s="33"/>
    </row>
    <row r="14" spans="2:10" ht="32.25" customHeight="1" x14ac:dyDescent="0.2">
      <c r="B14" s="28"/>
      <c r="C14" s="183"/>
      <c r="D14" s="184"/>
      <c r="E14" s="176"/>
      <c r="F14" s="180" t="s">
        <v>121</v>
      </c>
      <c r="G14" s="180"/>
      <c r="H14" s="180"/>
      <c r="I14" s="181"/>
      <c r="J14" s="33"/>
    </row>
    <row r="15" spans="2:10" ht="12.75" customHeight="1" x14ac:dyDescent="0.2">
      <c r="B15" s="28"/>
      <c r="C15" s="73"/>
      <c r="D15" s="34"/>
      <c r="E15" s="176"/>
      <c r="F15" s="206" t="s">
        <v>122</v>
      </c>
      <c r="G15" s="206"/>
      <c r="H15" s="206"/>
      <c r="I15" s="207"/>
      <c r="J15" s="33"/>
    </row>
    <row r="16" spans="2:10" ht="19.5" customHeight="1" x14ac:dyDescent="0.2">
      <c r="B16" s="28"/>
      <c r="C16" s="73"/>
      <c r="D16" s="34"/>
      <c r="E16" s="176"/>
      <c r="F16" s="208" t="s">
        <v>92</v>
      </c>
      <c r="G16" s="208"/>
      <c r="H16" s="208"/>
      <c r="I16" s="209"/>
      <c r="J16" s="33"/>
    </row>
    <row r="17" spans="2:14" ht="18" customHeight="1" x14ac:dyDescent="0.2">
      <c r="B17" s="28"/>
      <c r="C17" s="183"/>
      <c r="D17" s="184"/>
      <c r="E17" s="176"/>
      <c r="F17" s="198" t="s">
        <v>164</v>
      </c>
      <c r="G17" s="198"/>
      <c r="H17" s="198"/>
      <c r="I17" s="199"/>
      <c r="J17" s="33"/>
    </row>
    <row r="18" spans="2:14" ht="18" customHeight="1" x14ac:dyDescent="0.2">
      <c r="B18" s="28"/>
      <c r="C18" s="183"/>
      <c r="D18" s="184"/>
      <c r="E18" s="176"/>
      <c r="F18" s="198"/>
      <c r="G18" s="198"/>
      <c r="H18" s="198"/>
      <c r="I18" s="199"/>
      <c r="J18" s="33"/>
    </row>
    <row r="19" spans="2:14" ht="18" customHeight="1" x14ac:dyDescent="0.2">
      <c r="B19" s="28"/>
      <c r="C19" s="183"/>
      <c r="D19" s="184"/>
      <c r="E19" s="176"/>
      <c r="F19" s="198"/>
      <c r="G19" s="198"/>
      <c r="H19" s="198"/>
      <c r="I19" s="199"/>
      <c r="J19" s="33"/>
    </row>
    <row r="20" spans="2:14" ht="18" customHeight="1" thickBot="1" x14ac:dyDescent="0.25">
      <c r="B20" s="28"/>
      <c r="C20" s="197"/>
      <c r="D20" s="184"/>
      <c r="E20" s="177"/>
      <c r="F20" s="200"/>
      <c r="G20" s="200"/>
      <c r="H20" s="200"/>
      <c r="I20" s="201"/>
      <c r="J20" s="33"/>
    </row>
    <row r="21" spans="2:14" ht="14.25" thickTop="1" thickBot="1" x14ac:dyDescent="0.25">
      <c r="B21" s="28"/>
      <c r="C21" s="71"/>
      <c r="D21" s="34"/>
      <c r="E21" s="39"/>
      <c r="F21" s="40"/>
      <c r="G21" s="37"/>
      <c r="H21" s="37"/>
      <c r="I21" s="37"/>
      <c r="J21" s="33"/>
    </row>
    <row r="22" spans="2:14" ht="42" customHeight="1" thickBot="1" x14ac:dyDescent="0.25">
      <c r="B22" s="28"/>
      <c r="C22" s="74" t="s">
        <v>6</v>
      </c>
      <c r="D22" s="34"/>
      <c r="E22" s="172" t="s">
        <v>313</v>
      </c>
      <c r="F22" s="173"/>
      <c r="G22" s="173"/>
      <c r="H22" s="173"/>
      <c r="I22" s="174"/>
      <c r="J22" s="33"/>
      <c r="N22" s="99"/>
    </row>
    <row r="23" spans="2:14" ht="13.5" thickBot="1" x14ac:dyDescent="0.25">
      <c r="B23" s="28"/>
      <c r="C23" s="71"/>
      <c r="D23" s="34"/>
      <c r="E23" s="75"/>
      <c r="F23" s="76"/>
      <c r="G23" s="77"/>
      <c r="H23" s="77"/>
      <c r="I23" s="77"/>
      <c r="J23" s="33"/>
    </row>
    <row r="24" spans="2:14" x14ac:dyDescent="0.2">
      <c r="B24" s="28"/>
      <c r="C24" s="185" t="s">
        <v>7</v>
      </c>
      <c r="D24" s="34"/>
      <c r="E24" s="212"/>
      <c r="F24" s="213"/>
      <c r="G24" s="213"/>
      <c r="H24" s="130"/>
      <c r="I24" s="131" t="s">
        <v>108</v>
      </c>
      <c r="J24" s="33"/>
    </row>
    <row r="25" spans="2:14" x14ac:dyDescent="0.2">
      <c r="B25" s="28"/>
      <c r="C25" s="186"/>
      <c r="D25" s="34"/>
      <c r="E25" s="210" t="s">
        <v>8</v>
      </c>
      <c r="F25" s="211"/>
      <c r="G25" s="211"/>
      <c r="H25" s="132"/>
      <c r="I25" s="143"/>
      <c r="J25" s="33"/>
      <c r="L25" s="99"/>
    </row>
    <row r="26" spans="2:14" x14ac:dyDescent="0.2">
      <c r="B26" s="28"/>
      <c r="C26" s="186"/>
      <c r="D26" s="34"/>
      <c r="E26" s="210" t="s">
        <v>9</v>
      </c>
      <c r="F26" s="211"/>
      <c r="G26" s="211"/>
      <c r="H26" s="133"/>
      <c r="I26" s="143"/>
      <c r="J26" s="33"/>
      <c r="L26" s="99"/>
    </row>
    <row r="27" spans="2:14" x14ac:dyDescent="0.2">
      <c r="B27" s="28"/>
      <c r="C27" s="186"/>
      <c r="D27" s="34"/>
      <c r="E27" s="210" t="s">
        <v>10</v>
      </c>
      <c r="F27" s="211"/>
      <c r="G27" s="211"/>
      <c r="H27" s="133"/>
      <c r="I27" s="143"/>
      <c r="J27" s="33"/>
      <c r="L27" s="99"/>
    </row>
    <row r="28" spans="2:14" x14ac:dyDescent="0.2">
      <c r="B28" s="28"/>
      <c r="C28" s="186"/>
      <c r="D28" s="34"/>
      <c r="E28" s="210" t="s">
        <v>11</v>
      </c>
      <c r="F28" s="211"/>
      <c r="G28" s="211"/>
      <c r="H28" s="133"/>
      <c r="I28" s="143"/>
      <c r="J28" s="33"/>
      <c r="L28" s="99"/>
    </row>
    <row r="29" spans="2:14" x14ac:dyDescent="0.2">
      <c r="B29" s="28"/>
      <c r="C29" s="186"/>
      <c r="D29" s="34"/>
      <c r="E29" s="210" t="s">
        <v>12</v>
      </c>
      <c r="F29" s="211"/>
      <c r="G29" s="211"/>
      <c r="H29" s="133"/>
      <c r="I29" s="143"/>
      <c r="J29" s="33"/>
      <c r="L29" s="99"/>
    </row>
    <row r="30" spans="2:14" x14ac:dyDescent="0.2">
      <c r="B30" s="28"/>
      <c r="C30" s="186"/>
      <c r="D30" s="34"/>
      <c r="E30" s="210" t="s">
        <v>13</v>
      </c>
      <c r="F30" s="211"/>
      <c r="G30" s="211"/>
      <c r="H30" s="133"/>
      <c r="I30" s="143"/>
      <c r="J30" s="33"/>
      <c r="L30" s="99"/>
    </row>
    <row r="31" spans="2:14" ht="13.5" thickBot="1" x14ac:dyDescent="0.25">
      <c r="B31" s="28"/>
      <c r="C31" s="187"/>
      <c r="D31" s="34"/>
      <c r="E31" s="204" t="s">
        <v>14</v>
      </c>
      <c r="F31" s="205"/>
      <c r="G31" s="205"/>
      <c r="H31" s="134"/>
      <c r="I31" s="167">
        <v>45933</v>
      </c>
      <c r="J31" s="33"/>
      <c r="L31" s="99"/>
    </row>
    <row r="32" spans="2:14" ht="13.5" thickBot="1" x14ac:dyDescent="0.25">
      <c r="B32" s="28"/>
      <c r="C32" s="71"/>
      <c r="D32" s="34"/>
      <c r="E32" s="75"/>
      <c r="F32" s="38"/>
      <c r="G32" s="36"/>
      <c r="H32" s="36"/>
      <c r="I32" s="36"/>
      <c r="J32" s="33"/>
    </row>
    <row r="33" spans="2:10" ht="12.75" customHeight="1" x14ac:dyDescent="0.2">
      <c r="B33" s="28"/>
      <c r="C33" s="185" t="s">
        <v>138</v>
      </c>
      <c r="D33" s="34"/>
      <c r="E33" s="153" t="s">
        <v>139</v>
      </c>
      <c r="F33" s="154"/>
      <c r="G33" s="154" t="s">
        <v>4</v>
      </c>
      <c r="H33" s="78"/>
      <c r="I33" s="84" t="s">
        <v>140</v>
      </c>
      <c r="J33" s="33"/>
    </row>
    <row r="34" spans="2:10" x14ac:dyDescent="0.2">
      <c r="B34" s="28"/>
      <c r="C34" s="186"/>
      <c r="D34" s="34"/>
      <c r="E34" s="161" t="s">
        <v>141</v>
      </c>
      <c r="F34" s="155"/>
      <c r="G34" s="155" t="s">
        <v>5</v>
      </c>
      <c r="H34" s="36"/>
      <c r="I34" s="85"/>
      <c r="J34" s="33"/>
    </row>
    <row r="35" spans="2:10" ht="13.5" customHeight="1" thickBot="1" x14ac:dyDescent="0.25">
      <c r="B35" s="28"/>
      <c r="C35" s="187"/>
      <c r="D35" s="34"/>
      <c r="E35" s="164" t="s">
        <v>142</v>
      </c>
      <c r="F35" s="156"/>
      <c r="G35" s="202" t="s">
        <v>143</v>
      </c>
      <c r="H35" s="202"/>
      <c r="I35" s="203"/>
      <c r="J35" s="33"/>
    </row>
    <row r="36" spans="2:10" ht="13.5" thickBot="1" x14ac:dyDescent="0.25">
      <c r="B36" s="28"/>
      <c r="C36" s="71"/>
      <c r="D36" s="35"/>
      <c r="E36" s="36"/>
      <c r="F36" s="38"/>
      <c r="G36" s="36"/>
      <c r="H36" s="36"/>
      <c r="I36" s="36"/>
      <c r="J36" s="33"/>
    </row>
    <row r="37" spans="2:10" ht="12.75" customHeight="1" x14ac:dyDescent="0.2">
      <c r="B37" s="28"/>
      <c r="C37" s="185" t="s">
        <v>76</v>
      </c>
      <c r="D37" s="34"/>
      <c r="E37" s="153" t="s">
        <v>144</v>
      </c>
      <c r="F37" s="154"/>
      <c r="G37" s="154" t="s">
        <v>4</v>
      </c>
      <c r="H37" s="78"/>
      <c r="I37" s="84" t="s">
        <v>145</v>
      </c>
      <c r="J37" s="33"/>
    </row>
    <row r="38" spans="2:10" x14ac:dyDescent="0.2">
      <c r="B38" s="28"/>
      <c r="C38" s="186"/>
      <c r="D38" s="34"/>
      <c r="E38" s="161" t="s">
        <v>146</v>
      </c>
      <c r="F38" s="155"/>
      <c r="G38" s="155" t="s">
        <v>5</v>
      </c>
      <c r="H38" s="36"/>
      <c r="I38" s="85"/>
      <c r="J38" s="33"/>
    </row>
    <row r="39" spans="2:10" ht="13.5" customHeight="1" thickBot="1" x14ac:dyDescent="0.25">
      <c r="B39" s="28"/>
      <c r="C39" s="187"/>
      <c r="D39" s="34"/>
      <c r="E39" s="164" t="s">
        <v>147</v>
      </c>
      <c r="F39" s="156"/>
      <c r="G39" s="202" t="s">
        <v>148</v>
      </c>
      <c r="H39" s="202"/>
      <c r="I39" s="203"/>
      <c r="J39" s="33"/>
    </row>
    <row r="40" spans="2:10" ht="13.5" thickBot="1" x14ac:dyDescent="0.25">
      <c r="B40" s="28"/>
      <c r="C40" s="71"/>
      <c r="D40" s="35"/>
      <c r="E40" s="75"/>
      <c r="F40" s="38"/>
      <c r="G40" s="36"/>
      <c r="H40" s="36"/>
      <c r="I40" s="36"/>
      <c r="J40" s="33"/>
    </row>
    <row r="41" spans="2:10" ht="12.75" customHeight="1" x14ac:dyDescent="0.2">
      <c r="B41" s="28"/>
      <c r="C41" s="185" t="s">
        <v>149</v>
      </c>
      <c r="D41" s="34"/>
      <c r="E41" s="153" t="s">
        <v>150</v>
      </c>
      <c r="F41" s="154"/>
      <c r="G41" s="154" t="s">
        <v>4</v>
      </c>
      <c r="H41" s="78"/>
      <c r="I41" s="84" t="s">
        <v>151</v>
      </c>
      <c r="J41" s="33"/>
    </row>
    <row r="42" spans="2:10" x14ac:dyDescent="0.2">
      <c r="B42" s="28"/>
      <c r="C42" s="186"/>
      <c r="D42" s="34"/>
      <c r="E42" s="161" t="s">
        <v>152</v>
      </c>
      <c r="F42" s="155"/>
      <c r="G42" s="155" t="s">
        <v>5</v>
      </c>
      <c r="H42" s="36"/>
      <c r="I42" s="85"/>
      <c r="J42" s="33"/>
    </row>
    <row r="43" spans="2:10" ht="13.5" customHeight="1" thickBot="1" x14ac:dyDescent="0.25">
      <c r="B43" s="28"/>
      <c r="C43" s="187"/>
      <c r="D43" s="34"/>
      <c r="E43" s="164" t="s">
        <v>153</v>
      </c>
      <c r="F43" s="156"/>
      <c r="G43" s="202" t="s">
        <v>154</v>
      </c>
      <c r="H43" s="202"/>
      <c r="I43" s="203"/>
      <c r="J43" s="33"/>
    </row>
    <row r="44" spans="2:10" ht="13.5" thickBot="1" x14ac:dyDescent="0.25">
      <c r="B44" s="28"/>
      <c r="C44" s="71"/>
      <c r="D44" s="35"/>
      <c r="E44" s="75"/>
      <c r="F44" s="38"/>
      <c r="G44" s="36"/>
      <c r="H44" s="36"/>
      <c r="I44" s="36"/>
      <c r="J44" s="33"/>
    </row>
    <row r="45" spans="2:10" ht="12.75" customHeight="1" x14ac:dyDescent="0.2">
      <c r="B45" s="28"/>
      <c r="C45" s="185" t="s">
        <v>155</v>
      </c>
      <c r="D45" s="34"/>
      <c r="E45" s="153" t="s">
        <v>156</v>
      </c>
      <c r="F45" s="154"/>
      <c r="G45" s="154" t="s">
        <v>4</v>
      </c>
      <c r="H45" s="78"/>
      <c r="I45" s="84" t="s">
        <v>157</v>
      </c>
      <c r="J45" s="33"/>
    </row>
    <row r="46" spans="2:10" x14ac:dyDescent="0.2">
      <c r="B46" s="28"/>
      <c r="C46" s="186"/>
      <c r="D46" s="34"/>
      <c r="E46" s="161" t="s">
        <v>158</v>
      </c>
      <c r="F46" s="155"/>
      <c r="G46" s="155" t="s">
        <v>5</v>
      </c>
      <c r="H46" s="36"/>
      <c r="I46" s="85"/>
      <c r="J46" s="33"/>
    </row>
    <row r="47" spans="2:10" ht="13.5" customHeight="1" thickBot="1" x14ac:dyDescent="0.25">
      <c r="B47" s="28"/>
      <c r="C47" s="187"/>
      <c r="D47" s="34"/>
      <c r="E47" s="164" t="s">
        <v>159</v>
      </c>
      <c r="F47" s="156"/>
      <c r="G47" s="202" t="s">
        <v>160</v>
      </c>
      <c r="H47" s="202"/>
      <c r="I47" s="203"/>
      <c r="J47" s="33"/>
    </row>
    <row r="48" spans="2:10" ht="13.5" thickBot="1" x14ac:dyDescent="0.25">
      <c r="B48" s="28"/>
      <c r="C48" s="71"/>
      <c r="D48" s="35"/>
      <c r="E48" s="36"/>
      <c r="F48" s="38"/>
      <c r="G48" s="36"/>
      <c r="H48" s="36"/>
      <c r="I48" s="36"/>
      <c r="J48" s="33"/>
    </row>
    <row r="49" spans="2:10" ht="12.75" customHeight="1" x14ac:dyDescent="0.2">
      <c r="B49" s="28"/>
      <c r="C49" s="185" t="s">
        <v>15</v>
      </c>
      <c r="D49" s="34"/>
      <c r="E49" s="153" t="s">
        <v>16</v>
      </c>
      <c r="F49" s="154"/>
      <c r="G49" s="154" t="s">
        <v>4</v>
      </c>
      <c r="H49" s="78"/>
      <c r="I49" s="84" t="s">
        <v>124</v>
      </c>
      <c r="J49" s="33"/>
    </row>
    <row r="50" spans="2:10" x14ac:dyDescent="0.2">
      <c r="B50" s="28"/>
      <c r="C50" s="186"/>
      <c r="D50" s="34"/>
      <c r="E50" s="161" t="s">
        <v>161</v>
      </c>
      <c r="F50" s="155"/>
      <c r="G50" s="155" t="s">
        <v>5</v>
      </c>
      <c r="H50" s="36"/>
      <c r="I50" s="85"/>
      <c r="J50" s="33"/>
    </row>
    <row r="51" spans="2:10" ht="13.5" customHeight="1" thickBot="1" x14ac:dyDescent="0.25">
      <c r="B51" s="28"/>
      <c r="C51" s="187"/>
      <c r="D51" s="34"/>
      <c r="E51" s="164" t="s">
        <v>125</v>
      </c>
      <c r="F51" s="156"/>
      <c r="G51" s="202" t="s">
        <v>162</v>
      </c>
      <c r="H51" s="202"/>
      <c r="I51" s="203"/>
      <c r="J51" s="33"/>
    </row>
    <row r="52" spans="2:10" ht="13.5" thickBot="1" x14ac:dyDescent="0.25">
      <c r="B52" s="28"/>
      <c r="C52" s="41"/>
      <c r="D52" s="42"/>
      <c r="E52" s="43"/>
      <c r="F52" s="44"/>
      <c r="G52" s="43"/>
      <c r="H52" s="43"/>
      <c r="I52" s="45"/>
      <c r="J52" s="33"/>
    </row>
    <row r="53" spans="2:10" ht="9.9499999999999993" customHeight="1" thickTop="1" x14ac:dyDescent="0.2">
      <c r="B53" s="28"/>
      <c r="J53" s="33"/>
    </row>
    <row r="54" spans="2:10" ht="9.9499999999999993" customHeight="1" x14ac:dyDescent="0.2">
      <c r="B54" s="28"/>
      <c r="J54" s="33"/>
    </row>
    <row r="55" spans="2:10" ht="9.9499999999999993" customHeight="1" x14ac:dyDescent="0.2">
      <c r="B55" s="28"/>
      <c r="J55" s="33"/>
    </row>
    <row r="56" spans="2:10" ht="9.9499999999999993" customHeight="1" x14ac:dyDescent="0.2">
      <c r="B56" s="28"/>
      <c r="J56" s="33"/>
    </row>
    <row r="57" spans="2:10" ht="9.9499999999999993" customHeight="1" x14ac:dyDescent="0.2">
      <c r="B57" s="28"/>
      <c r="J57" s="33"/>
    </row>
    <row r="58" spans="2:10" ht="9.9499999999999993" customHeight="1" x14ac:dyDescent="0.2">
      <c r="B58" s="28"/>
      <c r="J58" s="33"/>
    </row>
    <row r="59" spans="2:10" ht="9.9499999999999993" customHeight="1" x14ac:dyDescent="0.2">
      <c r="B59" s="28"/>
      <c r="J59" s="33"/>
    </row>
    <row r="60" spans="2:10" ht="9.9499999999999993" customHeight="1" x14ac:dyDescent="0.2">
      <c r="B60" s="28"/>
      <c r="J60" s="33"/>
    </row>
    <row r="61" spans="2:10" ht="9.9499999999999993" customHeight="1" x14ac:dyDescent="0.2">
      <c r="B61" s="28"/>
      <c r="J61" s="33"/>
    </row>
    <row r="62" spans="2:10" ht="9.9499999999999993" customHeight="1" x14ac:dyDescent="0.2">
      <c r="B62" s="28"/>
      <c r="J62" s="33"/>
    </row>
    <row r="63" spans="2:10" ht="9.9499999999999993" customHeight="1" x14ac:dyDescent="0.2">
      <c r="B63" s="28"/>
      <c r="J63" s="33"/>
    </row>
    <row r="64" spans="2:10" ht="9.9499999999999993" customHeight="1" x14ac:dyDescent="0.2">
      <c r="B64" s="28"/>
      <c r="J64" s="33"/>
    </row>
    <row r="65" spans="2:17" ht="9.9499999999999993" customHeight="1" x14ac:dyDescent="0.2">
      <c r="B65" s="28"/>
      <c r="J65" s="33"/>
    </row>
    <row r="66" spans="2:17" ht="3.75" customHeight="1" x14ac:dyDescent="0.2">
      <c r="B66" s="28"/>
      <c r="G66" s="51"/>
      <c r="H66" s="52"/>
      <c r="I66" s="53"/>
      <c r="J66" s="33"/>
    </row>
    <row r="67" spans="2:17" x14ac:dyDescent="0.2">
      <c r="B67" s="28"/>
      <c r="G67" s="54" t="s">
        <v>18</v>
      </c>
      <c r="H67" s="21"/>
      <c r="I67" s="55" t="s">
        <v>163</v>
      </c>
      <c r="J67" s="33"/>
    </row>
    <row r="68" spans="2:17" ht="3.75" customHeight="1" x14ac:dyDescent="0.2">
      <c r="B68" s="28"/>
      <c r="G68" s="56"/>
      <c r="H68" s="57"/>
      <c r="I68" s="58"/>
      <c r="J68" s="33"/>
    </row>
    <row r="69" spans="2:17" ht="6.75" customHeight="1" thickBot="1" x14ac:dyDescent="0.25">
      <c r="B69" s="28"/>
      <c r="J69" s="33"/>
    </row>
    <row r="70" spans="2:17" x14ac:dyDescent="0.2">
      <c r="B70" s="141" t="s">
        <v>117</v>
      </c>
      <c r="C70" s="4"/>
      <c r="D70" s="4"/>
      <c r="E70" s="4"/>
      <c r="F70" s="4"/>
      <c r="G70" s="4"/>
      <c r="H70" s="4"/>
      <c r="I70" s="4"/>
      <c r="J70" s="5"/>
    </row>
    <row r="71" spans="2:17" x14ac:dyDescent="0.2">
      <c r="B71" s="151" t="s">
        <v>128</v>
      </c>
      <c r="C71" s="6"/>
      <c r="D71" s="6"/>
      <c r="E71" s="6"/>
      <c r="F71" s="6"/>
      <c r="G71" s="6"/>
      <c r="H71" s="6"/>
      <c r="I71" s="6"/>
      <c r="J71" s="7"/>
    </row>
    <row r="72" spans="2:17" ht="13.5" thickBot="1" x14ac:dyDescent="0.25">
      <c r="B72" s="152" t="s">
        <v>123</v>
      </c>
      <c r="C72" s="8"/>
      <c r="D72" s="8"/>
      <c r="E72" s="8"/>
      <c r="F72" s="8"/>
      <c r="G72" s="8"/>
      <c r="H72" s="8"/>
      <c r="I72" s="8"/>
      <c r="J72" s="9"/>
      <c r="Q72" s="3"/>
    </row>
  </sheetData>
  <mergeCells count="34">
    <mergeCell ref="E31:G31"/>
    <mergeCell ref="C37:C39"/>
    <mergeCell ref="F15:I15"/>
    <mergeCell ref="F16:I16"/>
    <mergeCell ref="C49:C51"/>
    <mergeCell ref="G51:I51"/>
    <mergeCell ref="E30:G30"/>
    <mergeCell ref="E24:G24"/>
    <mergeCell ref="E25:G25"/>
    <mergeCell ref="E26:G26"/>
    <mergeCell ref="C45:C47"/>
    <mergeCell ref="G47:I47"/>
    <mergeCell ref="C24:C31"/>
    <mergeCell ref="E27:G27"/>
    <mergeCell ref="E28:G28"/>
    <mergeCell ref="E29:G29"/>
    <mergeCell ref="C33:C35"/>
    <mergeCell ref="G35:I35"/>
    <mergeCell ref="G39:I39"/>
    <mergeCell ref="C41:C43"/>
    <mergeCell ref="G43:I43"/>
    <mergeCell ref="C4:C6"/>
    <mergeCell ref="E4:I4"/>
    <mergeCell ref="C8:C11"/>
    <mergeCell ref="E5:I6"/>
    <mergeCell ref="C17:C20"/>
    <mergeCell ref="D17:D20"/>
    <mergeCell ref="F17:I20"/>
    <mergeCell ref="E22:I22"/>
    <mergeCell ref="E13:E20"/>
    <mergeCell ref="F13:I13"/>
    <mergeCell ref="F14:I14"/>
    <mergeCell ref="C13:C14"/>
    <mergeCell ref="D13:D14"/>
  </mergeCells>
  <hyperlinks>
    <hyperlink ref="G35" r:id="rId1" xr:uid="{934CC17D-E338-45B8-9D07-BDDDD1CA5640}"/>
    <hyperlink ref="G47" r:id="rId2" xr:uid="{9A9A8265-515C-4FE4-B0BF-2A1E3FF577DE}"/>
  </hyperlinks>
  <printOptions horizontalCentered="1"/>
  <pageMargins left="0.11811023622047245" right="0.11811023622047245" top="0.27559055118110237" bottom="0.19685039370078741" header="1.0236220472440944" footer="0.15748031496062992"/>
  <pageSetup paperSize="9" scale="88" fitToHeight="0" orientation="portrait" horizontalDpi="300" verticalDpi="3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43"/>
  <sheetViews>
    <sheetView view="pageBreakPreview" zoomScale="115" zoomScaleNormal="115" zoomScaleSheetLayoutView="115" workbookViewId="0">
      <selection activeCell="M9" sqref="M9"/>
    </sheetView>
  </sheetViews>
  <sheetFormatPr baseColWidth="10" defaultRowHeight="12.75" x14ac:dyDescent="0.2"/>
  <cols>
    <col min="1" max="1" width="1.5703125" style="1" customWidth="1"/>
    <col min="2" max="2" width="1.85546875" style="1" customWidth="1"/>
    <col min="3" max="3" width="16.28515625" style="1" customWidth="1"/>
    <col min="4" max="4" width="51.42578125" style="1" customWidth="1"/>
    <col min="5" max="5" width="7.28515625" style="1" customWidth="1"/>
    <col min="6" max="7" width="11.42578125" style="1"/>
    <col min="8" max="8" width="14.85546875" style="1" customWidth="1"/>
    <col min="9" max="9" width="1.85546875" style="1" customWidth="1"/>
    <col min="10" max="12" width="4.28515625" style="1" customWidth="1"/>
    <col min="13" max="16384" width="11.42578125" style="1"/>
  </cols>
  <sheetData>
    <row r="1" spans="2:11" ht="13.5" thickBot="1" x14ac:dyDescent="0.25"/>
    <row r="2" spans="2:11" ht="8.1" customHeight="1" x14ac:dyDescent="0.2">
      <c r="B2" s="25"/>
      <c r="C2" s="26"/>
      <c r="D2" s="26"/>
      <c r="E2" s="26"/>
      <c r="F2" s="26"/>
      <c r="G2" s="26"/>
      <c r="H2" s="26"/>
      <c r="I2" s="27"/>
    </row>
    <row r="3" spans="2:11" ht="12.75" customHeight="1" x14ac:dyDescent="0.2">
      <c r="B3" s="28"/>
      <c r="C3" s="116" t="s">
        <v>17</v>
      </c>
      <c r="D3" s="216" t="str">
        <f>PDG!E8</f>
        <v>DDTM76</v>
      </c>
      <c r="E3" s="216"/>
      <c r="F3" s="216"/>
      <c r="G3" s="20" t="s">
        <v>18</v>
      </c>
      <c r="H3" s="21" t="str">
        <f>PDG!I67</f>
        <v>24-244</v>
      </c>
      <c r="I3" s="33"/>
    </row>
    <row r="4" spans="2:11" ht="12.75" customHeight="1" x14ac:dyDescent="0.2">
      <c r="B4" s="28"/>
      <c r="C4" s="127" t="s">
        <v>19</v>
      </c>
      <c r="D4" s="217" t="str">
        <f>PDG!E4</f>
        <v xml:space="preserve">Construction d’un Centre d’Examen de Permis de Conduire (C.E.P.C.) </v>
      </c>
      <c r="E4" s="217"/>
      <c r="F4" s="217"/>
      <c r="G4" s="20" t="s">
        <v>20</v>
      </c>
      <c r="H4" s="21" t="s">
        <v>314</v>
      </c>
      <c r="I4" s="33"/>
    </row>
    <row r="5" spans="2:11" ht="12.75" customHeight="1" x14ac:dyDescent="0.2">
      <c r="B5" s="28"/>
      <c r="C5" s="21" t="s">
        <v>21</v>
      </c>
      <c r="D5" s="218" t="str">
        <f>PDG!E5</f>
        <v>Avenue Georges de Gratigny - 76360 Barentin</v>
      </c>
      <c r="E5" s="218"/>
      <c r="F5" s="218"/>
      <c r="G5" s="20" t="s">
        <v>22</v>
      </c>
      <c r="H5" s="22">
        <f>MAX(PDG!I25:I31)</f>
        <v>45933</v>
      </c>
      <c r="I5" s="33"/>
    </row>
    <row r="6" spans="2:11" ht="12.75" customHeight="1" x14ac:dyDescent="0.2">
      <c r="B6" s="28"/>
      <c r="C6" s="219" t="str">
        <f>PDG!F14</f>
        <v>DPGF</v>
      </c>
      <c r="D6" s="220" t="str">
        <f>PDG!F16&amp;" "&amp;PDG!F17</f>
        <v xml:space="preserve">LOT N°02 : GROS-ŒUVRE - CARRELAGES </v>
      </c>
      <c r="E6" s="220"/>
      <c r="F6" s="220"/>
      <c r="G6" s="220"/>
      <c r="H6" s="106"/>
      <c r="I6" s="33"/>
    </row>
    <row r="7" spans="2:11" ht="12.75" customHeight="1" x14ac:dyDescent="0.2">
      <c r="B7" s="28"/>
      <c r="C7" s="219"/>
      <c r="D7" s="220"/>
      <c r="E7" s="220"/>
      <c r="F7" s="220"/>
      <c r="G7" s="220"/>
      <c r="H7" s="24"/>
      <c r="I7" s="33"/>
    </row>
    <row r="8" spans="2:11" x14ac:dyDescent="0.2">
      <c r="B8" s="28"/>
      <c r="I8" s="33"/>
    </row>
    <row r="9" spans="2:11" ht="13.5" thickBot="1" x14ac:dyDescent="0.25">
      <c r="B9" s="28"/>
      <c r="I9" s="33"/>
    </row>
    <row r="10" spans="2:11" ht="18" customHeight="1" thickTop="1" x14ac:dyDescent="0.2">
      <c r="B10" s="28"/>
      <c r="C10" s="61" t="str">
        <f>PDG!F14</f>
        <v>DPGF</v>
      </c>
      <c r="D10" s="62"/>
      <c r="E10" s="62"/>
      <c r="F10" s="62"/>
      <c r="G10" s="62"/>
      <c r="H10" s="63"/>
      <c r="I10" s="33"/>
    </row>
    <row r="11" spans="2:11" ht="18" customHeight="1" thickBot="1" x14ac:dyDescent="0.25">
      <c r="B11" s="28"/>
      <c r="C11" s="64" t="str">
        <f>PDG!F15</f>
        <v>DECOMPOSITION DU PRIX GLOBAL ET FORFAITAIRE</v>
      </c>
      <c r="D11" s="65"/>
      <c r="E11" s="65"/>
      <c r="F11" s="65"/>
      <c r="G11" s="65"/>
      <c r="H11" s="66"/>
      <c r="I11" s="33"/>
    </row>
    <row r="12" spans="2:11" ht="13.5" thickTop="1" x14ac:dyDescent="0.2">
      <c r="B12" s="28"/>
      <c r="I12" s="33"/>
    </row>
    <row r="13" spans="2:11" ht="18" customHeight="1" x14ac:dyDescent="0.2">
      <c r="B13" s="28"/>
      <c r="C13" s="214" t="s">
        <v>36</v>
      </c>
      <c r="D13" s="214"/>
      <c r="E13" s="214"/>
      <c r="F13" s="214"/>
      <c r="G13" s="214"/>
      <c r="H13" s="214"/>
      <c r="I13" s="33"/>
    </row>
    <row r="14" spans="2:11" ht="35.25" customHeight="1" x14ac:dyDescent="0.2">
      <c r="B14" s="28"/>
      <c r="C14" s="215" t="s">
        <v>114</v>
      </c>
      <c r="D14" s="214"/>
      <c r="E14" s="214"/>
      <c r="F14" s="214"/>
      <c r="G14" s="214"/>
      <c r="H14" s="214"/>
      <c r="I14" s="33"/>
    </row>
    <row r="15" spans="2:11" ht="96" customHeight="1" x14ac:dyDescent="0.2">
      <c r="B15" s="28"/>
      <c r="C15" s="215" t="s">
        <v>115</v>
      </c>
      <c r="D15" s="214"/>
      <c r="E15" s="214"/>
      <c r="F15" s="214"/>
      <c r="G15" s="214"/>
      <c r="H15" s="214"/>
      <c r="I15" s="33"/>
      <c r="K15" s="140"/>
    </row>
    <row r="16" spans="2:11" ht="42" customHeight="1" x14ac:dyDescent="0.2">
      <c r="B16" s="28"/>
      <c r="C16" s="214" t="s">
        <v>80</v>
      </c>
      <c r="D16" s="214"/>
      <c r="E16" s="214"/>
      <c r="F16" s="214"/>
      <c r="G16" s="214"/>
      <c r="H16" s="214"/>
      <c r="I16" s="33"/>
    </row>
    <row r="17" spans="2:11" ht="42" customHeight="1" x14ac:dyDescent="0.2">
      <c r="B17" s="28"/>
      <c r="C17" s="214" t="s">
        <v>81</v>
      </c>
      <c r="D17" s="214"/>
      <c r="E17" s="214"/>
      <c r="F17" s="214"/>
      <c r="G17" s="214"/>
      <c r="H17" s="214"/>
      <c r="I17" s="33"/>
      <c r="K17" s="140"/>
    </row>
    <row r="18" spans="2:11" ht="18" customHeight="1" x14ac:dyDescent="0.2">
      <c r="B18" s="28"/>
      <c r="C18" s="214" t="s">
        <v>67</v>
      </c>
      <c r="D18" s="214"/>
      <c r="E18" s="214"/>
      <c r="F18" s="214"/>
      <c r="G18" s="214"/>
      <c r="H18" s="214"/>
      <c r="I18" s="33"/>
    </row>
    <row r="19" spans="2:11" ht="28.5" customHeight="1" x14ac:dyDescent="0.2">
      <c r="B19" s="28"/>
      <c r="C19" s="215" t="s">
        <v>113</v>
      </c>
      <c r="D19" s="214"/>
      <c r="E19" s="214"/>
      <c r="F19" s="214"/>
      <c r="G19" s="214"/>
      <c r="H19" s="214"/>
      <c r="I19" s="33"/>
    </row>
    <row r="20" spans="2:11" ht="29.25" customHeight="1" x14ac:dyDescent="0.2">
      <c r="B20" s="28"/>
      <c r="C20" s="214" t="s">
        <v>72</v>
      </c>
      <c r="D20" s="214"/>
      <c r="E20" s="214"/>
      <c r="F20" s="214"/>
      <c r="G20" s="214"/>
      <c r="H20" s="214"/>
      <c r="I20" s="33"/>
    </row>
    <row r="21" spans="2:11" x14ac:dyDescent="0.2">
      <c r="B21" s="28"/>
      <c r="I21" s="33"/>
    </row>
    <row r="22" spans="2:11" x14ac:dyDescent="0.2">
      <c r="B22" s="28"/>
      <c r="C22" s="59" t="s">
        <v>33</v>
      </c>
      <c r="E22" s="59" t="s">
        <v>55</v>
      </c>
      <c r="I22" s="33"/>
    </row>
    <row r="23" spans="2:11" x14ac:dyDescent="0.2">
      <c r="B23" s="28"/>
      <c r="C23" s="86" t="str">
        <f>DPGF!E9</f>
        <v>U</v>
      </c>
      <c r="D23" s="1" t="s">
        <v>34</v>
      </c>
      <c r="E23" s="87" t="s">
        <v>30</v>
      </c>
      <c r="F23" s="1" t="s">
        <v>56</v>
      </c>
      <c r="I23" s="33"/>
    </row>
    <row r="24" spans="2:11" x14ac:dyDescent="0.2">
      <c r="B24" s="28"/>
      <c r="C24" s="87" t="str">
        <f>DPGF!F9</f>
        <v>Qt. Indicative</v>
      </c>
      <c r="D24" s="99" t="s">
        <v>109</v>
      </c>
      <c r="E24" s="86" t="s">
        <v>27</v>
      </c>
      <c r="F24" s="1" t="s">
        <v>57</v>
      </c>
      <c r="I24" s="33"/>
    </row>
    <row r="25" spans="2:11" x14ac:dyDescent="0.2">
      <c r="B25" s="28"/>
      <c r="C25" s="87" t="str">
        <f>DPGF!G9</f>
        <v>Qt. Entreprise</v>
      </c>
      <c r="D25" s="1" t="s">
        <v>71</v>
      </c>
      <c r="E25" s="86" t="s">
        <v>47</v>
      </c>
      <c r="F25" s="1" t="s">
        <v>58</v>
      </c>
      <c r="I25" s="33"/>
    </row>
    <row r="26" spans="2:11" x14ac:dyDescent="0.2">
      <c r="B26" s="28"/>
      <c r="C26" s="86" t="str">
        <f>DPGF!H9</f>
        <v>P.U. en €</v>
      </c>
      <c r="D26" s="1" t="s">
        <v>37</v>
      </c>
      <c r="E26" s="86" t="s">
        <v>49</v>
      </c>
      <c r="F26" s="1" t="s">
        <v>50</v>
      </c>
      <c r="I26" s="33"/>
    </row>
    <row r="27" spans="2:11" x14ac:dyDescent="0.2">
      <c r="B27" s="28"/>
      <c r="C27" s="86" t="str">
        <f>DPGF!I9</f>
        <v>P.T. en €</v>
      </c>
      <c r="D27" s="1" t="s">
        <v>38</v>
      </c>
      <c r="E27" s="86" t="s">
        <v>52</v>
      </c>
      <c r="F27" s="1" t="s">
        <v>51</v>
      </c>
      <c r="I27" s="33"/>
    </row>
    <row r="28" spans="2:11" x14ac:dyDescent="0.2">
      <c r="B28" s="28"/>
      <c r="E28" s="86" t="s">
        <v>29</v>
      </c>
      <c r="F28" s="1" t="s">
        <v>34</v>
      </c>
      <c r="I28" s="33"/>
    </row>
    <row r="29" spans="2:11" x14ac:dyDescent="0.2">
      <c r="B29" s="28"/>
      <c r="C29" s="59" t="s">
        <v>77</v>
      </c>
      <c r="E29" s="86" t="s">
        <v>48</v>
      </c>
      <c r="F29" s="1" t="s">
        <v>54</v>
      </c>
      <c r="I29" s="33"/>
    </row>
    <row r="30" spans="2:11" x14ac:dyDescent="0.2">
      <c r="B30" s="28"/>
      <c r="C30" s="59" t="s">
        <v>35</v>
      </c>
      <c r="E30" s="86" t="s">
        <v>60</v>
      </c>
      <c r="F30" s="1" t="s">
        <v>61</v>
      </c>
      <c r="I30" s="33"/>
    </row>
    <row r="31" spans="2:11" x14ac:dyDescent="0.2">
      <c r="B31" s="28"/>
      <c r="E31" s="86" t="s">
        <v>28</v>
      </c>
      <c r="F31" s="1" t="s">
        <v>53</v>
      </c>
      <c r="I31" s="33"/>
    </row>
    <row r="32" spans="2:11" x14ac:dyDescent="0.2">
      <c r="B32" s="28"/>
      <c r="E32" s="142" t="s">
        <v>112</v>
      </c>
      <c r="F32" s="99" t="s">
        <v>118</v>
      </c>
      <c r="I32" s="33"/>
    </row>
    <row r="33" spans="2:11" x14ac:dyDescent="0.2">
      <c r="B33" s="28"/>
      <c r="I33" s="33"/>
    </row>
    <row r="34" spans="2:11" ht="82.5" customHeight="1" x14ac:dyDescent="0.2">
      <c r="B34" s="28"/>
      <c r="C34" s="215" t="s">
        <v>120</v>
      </c>
      <c r="D34" s="214"/>
      <c r="E34" s="214"/>
      <c r="F34" s="214"/>
      <c r="G34" s="214"/>
      <c r="H34" s="214"/>
      <c r="I34" s="33"/>
    </row>
    <row r="35" spans="2:11" ht="56.25" customHeight="1" x14ac:dyDescent="0.2">
      <c r="B35" s="28"/>
      <c r="C35" s="215" t="s">
        <v>116</v>
      </c>
      <c r="D35" s="214"/>
      <c r="E35" s="214"/>
      <c r="F35" s="214"/>
      <c r="G35" s="214"/>
      <c r="H35" s="214"/>
      <c r="I35" s="33"/>
      <c r="K35" s="140"/>
    </row>
    <row r="36" spans="2:11" ht="54.75" customHeight="1" x14ac:dyDescent="0.2">
      <c r="B36" s="28"/>
      <c r="C36" s="214" t="s">
        <v>78</v>
      </c>
      <c r="D36" s="214"/>
      <c r="E36" s="214"/>
      <c r="F36" s="214"/>
      <c r="G36" s="214"/>
      <c r="H36" s="214"/>
      <c r="I36" s="33"/>
    </row>
    <row r="37" spans="2:11" ht="57" customHeight="1" x14ac:dyDescent="0.2">
      <c r="B37" s="28"/>
      <c r="C37" s="215" t="s">
        <v>131</v>
      </c>
      <c r="D37" s="214"/>
      <c r="E37" s="214"/>
      <c r="F37" s="214"/>
      <c r="G37" s="214"/>
      <c r="H37" s="214"/>
      <c r="I37" s="33"/>
    </row>
    <row r="38" spans="2:11" x14ac:dyDescent="0.2">
      <c r="B38" s="28"/>
      <c r="C38" s="215" t="s">
        <v>119</v>
      </c>
      <c r="D38" s="214"/>
      <c r="E38" s="214"/>
      <c r="F38" s="214"/>
      <c r="G38" s="214"/>
      <c r="H38" s="214"/>
      <c r="I38" s="33"/>
    </row>
    <row r="39" spans="2:11" x14ac:dyDescent="0.2">
      <c r="B39" s="28"/>
      <c r="C39" s="158"/>
      <c r="D39" s="157"/>
      <c r="E39" s="157"/>
      <c r="F39" s="157"/>
      <c r="G39" s="157"/>
      <c r="H39" s="157"/>
      <c r="I39" s="33"/>
    </row>
    <row r="40" spans="2:11" x14ac:dyDescent="0.2">
      <c r="B40" s="28"/>
      <c r="C40" s="158"/>
      <c r="D40" s="157"/>
      <c r="E40" s="157"/>
      <c r="F40" s="157"/>
      <c r="G40" s="157"/>
      <c r="H40" s="157"/>
      <c r="I40" s="33"/>
    </row>
    <row r="41" spans="2:11" s="70" customFormat="1" x14ac:dyDescent="0.2">
      <c r="B41" s="67"/>
      <c r="C41" s="68" t="s">
        <v>79</v>
      </c>
      <c r="D41" s="60"/>
      <c r="E41" s="60"/>
      <c r="F41" s="60"/>
      <c r="G41" s="60"/>
      <c r="H41" s="60"/>
      <c r="I41" s="69"/>
    </row>
    <row r="42" spans="2:11" s="70" customFormat="1" x14ac:dyDescent="0.2">
      <c r="B42" s="67"/>
      <c r="C42" s="68"/>
      <c r="D42" s="60"/>
      <c r="E42" s="60"/>
      <c r="F42" s="60"/>
      <c r="G42" s="60"/>
      <c r="H42" s="60"/>
      <c r="I42" s="69"/>
    </row>
    <row r="43" spans="2:11" ht="13.5" thickBot="1" x14ac:dyDescent="0.25">
      <c r="B43" s="46"/>
      <c r="C43" s="47"/>
      <c r="D43" s="47"/>
      <c r="E43" s="47"/>
      <c r="F43" s="47"/>
      <c r="G43" s="47"/>
      <c r="H43" s="47"/>
      <c r="I43" s="48"/>
    </row>
  </sheetData>
  <mergeCells count="18">
    <mergeCell ref="C16:H16"/>
    <mergeCell ref="C17:H17"/>
    <mergeCell ref="D3:F3"/>
    <mergeCell ref="D4:F4"/>
    <mergeCell ref="D5:F5"/>
    <mergeCell ref="C6:C7"/>
    <mergeCell ref="D6:G7"/>
    <mergeCell ref="C14:H14"/>
    <mergeCell ref="C13:H13"/>
    <mergeCell ref="C15:H15"/>
    <mergeCell ref="C18:H18"/>
    <mergeCell ref="C20:H20"/>
    <mergeCell ref="C19:H19"/>
    <mergeCell ref="C38:H38"/>
    <mergeCell ref="C34:H34"/>
    <mergeCell ref="C35:H35"/>
    <mergeCell ref="C36:H36"/>
    <mergeCell ref="C37:H37"/>
  </mergeCells>
  <printOptions horizontalCentered="1"/>
  <pageMargins left="0.11811023622047245" right="0.11811023622047245" top="0.27559055118110237" bottom="0.19685039370078741" header="0.97" footer="0.15748031496062992"/>
  <pageSetup paperSize="9" scale="89" fitToHeight="0" orientation="portrait" horizontalDpi="300" verticalDpi="300" r:id="rId1"/>
  <headerFooter>
    <oddHeader>&amp;R&amp;"Arial,Italique"&amp;9Page &amp;P/&amp;N &amp;"Arial,Normal"&amp;10&amp;K00+000______</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151"/>
  <sheetViews>
    <sheetView tabSelected="1" view="pageBreakPreview" topLeftCell="A2" zoomScale="85" zoomScaleNormal="115" zoomScaleSheetLayoutView="85" workbookViewId="0">
      <pane ySplit="8" topLeftCell="A118" activePane="bottomLeft" state="frozen"/>
      <selection activeCell="A2" sqref="A2"/>
      <selection pane="bottomLeft" activeCell="P122" sqref="P122"/>
    </sheetView>
  </sheetViews>
  <sheetFormatPr baseColWidth="10" defaultRowHeight="12.75" x14ac:dyDescent="0.2"/>
  <cols>
    <col min="1" max="1" width="1.42578125" style="1" customWidth="1"/>
    <col min="2" max="2" width="1.85546875" style="1" customWidth="1"/>
    <col min="3" max="3" width="14.7109375" style="1" customWidth="1"/>
    <col min="4" max="4" width="50.7109375" style="1" customWidth="1"/>
    <col min="5" max="5" width="5.7109375" style="2" customWidth="1"/>
    <col min="6" max="6" width="8.42578125" style="2" customWidth="1"/>
    <col min="7" max="7" width="9.28515625" style="2" customWidth="1"/>
    <col min="8" max="8" width="10.7109375" style="2" customWidth="1"/>
    <col min="9" max="9" width="14.5703125" style="2" customWidth="1"/>
    <col min="10" max="10" width="1.85546875" style="1" customWidth="1"/>
    <col min="11" max="13" width="4.28515625" style="1" customWidth="1"/>
    <col min="14" max="16384" width="11.42578125" style="1"/>
  </cols>
  <sheetData>
    <row r="1" spans="2:10" ht="13.5" thickBot="1" x14ac:dyDescent="0.25"/>
    <row r="2" spans="2:10" ht="8.1" customHeight="1" x14ac:dyDescent="0.2">
      <c r="B2" s="25"/>
      <c r="C2" s="26"/>
      <c r="D2" s="26"/>
      <c r="E2" s="108"/>
      <c r="F2" s="108"/>
      <c r="G2" s="108"/>
      <c r="H2" s="108"/>
      <c r="I2" s="108"/>
      <c r="J2" s="27"/>
    </row>
    <row r="3" spans="2:10" x14ac:dyDescent="0.2">
      <c r="B3" s="28"/>
      <c r="C3" s="116" t="s">
        <v>17</v>
      </c>
      <c r="D3" s="216" t="str">
        <f>PDG!E8</f>
        <v>DDTM76</v>
      </c>
      <c r="E3" s="216"/>
      <c r="F3" s="216"/>
      <c r="G3" s="103"/>
      <c r="H3" s="20" t="s">
        <v>18</v>
      </c>
      <c r="I3" s="21" t="str">
        <f>Présentation!H3</f>
        <v>24-244</v>
      </c>
      <c r="J3" s="33"/>
    </row>
    <row r="4" spans="2:10" x14ac:dyDescent="0.2">
      <c r="B4" s="28"/>
      <c r="C4" s="117" t="s">
        <v>19</v>
      </c>
      <c r="D4" s="217" t="str">
        <f>PDG!E4</f>
        <v xml:space="preserve">Construction d’un Centre d’Examen de Permis de Conduire (C.E.P.C.) </v>
      </c>
      <c r="E4" s="217"/>
      <c r="F4" s="217"/>
      <c r="G4" s="104"/>
      <c r="H4" s="20" t="s">
        <v>20</v>
      </c>
      <c r="I4" s="21" t="str">
        <f>Présentation!H4</f>
        <v>PRO/DCE – Ind. A</v>
      </c>
      <c r="J4" s="33"/>
    </row>
    <row r="5" spans="2:10" ht="12.75" customHeight="1" x14ac:dyDescent="0.2">
      <c r="B5" s="28"/>
      <c r="C5" s="21" t="s">
        <v>21</v>
      </c>
      <c r="D5" s="218" t="str">
        <f>PDG!E5</f>
        <v>Avenue Georges de Gratigny - 76360 Barentin</v>
      </c>
      <c r="E5" s="218"/>
      <c r="F5" s="218"/>
      <c r="G5" s="105"/>
      <c r="H5" s="20" t="s">
        <v>22</v>
      </c>
      <c r="I5" s="22">
        <f>Présentation!H5</f>
        <v>45933</v>
      </c>
      <c r="J5" s="33"/>
    </row>
    <row r="6" spans="2:10" ht="12.75" customHeight="1" x14ac:dyDescent="0.2">
      <c r="B6" s="28"/>
      <c r="C6" s="219" t="str">
        <f>PDG!F14&amp;" "</f>
        <v xml:space="preserve">DPGF </v>
      </c>
      <c r="D6" s="220" t="str">
        <f>PDG!F16&amp;" "&amp;PDG!F17</f>
        <v xml:space="preserve">LOT N°02 : GROS-ŒUVRE - CARRELAGES </v>
      </c>
      <c r="E6" s="220"/>
      <c r="F6" s="220"/>
      <c r="G6" s="220"/>
      <c r="H6" s="220"/>
      <c r="I6" s="106"/>
      <c r="J6" s="33"/>
    </row>
    <row r="7" spans="2:10" ht="12.75" customHeight="1" x14ac:dyDescent="0.2">
      <c r="B7" s="28"/>
      <c r="C7" s="219"/>
      <c r="D7" s="220"/>
      <c r="E7" s="220"/>
      <c r="F7" s="220"/>
      <c r="G7" s="220"/>
      <c r="H7" s="220"/>
      <c r="I7" s="81"/>
      <c r="J7" s="33"/>
    </row>
    <row r="8" spans="2:10" ht="13.5" thickBot="1" x14ac:dyDescent="0.25">
      <c r="B8" s="28"/>
      <c r="J8" s="33"/>
    </row>
    <row r="9" spans="2:10" ht="27.95" customHeight="1" x14ac:dyDescent="0.2">
      <c r="B9" s="28"/>
      <c r="C9" s="10" t="s">
        <v>1</v>
      </c>
      <c r="D9" s="23" t="s">
        <v>23</v>
      </c>
      <c r="E9" s="11" t="s">
        <v>24</v>
      </c>
      <c r="F9" s="12" t="s">
        <v>110</v>
      </c>
      <c r="G9" s="12" t="s">
        <v>59</v>
      </c>
      <c r="H9" s="13" t="s">
        <v>25</v>
      </c>
      <c r="I9" s="14" t="s">
        <v>26</v>
      </c>
      <c r="J9" s="33"/>
    </row>
    <row r="10" spans="2:10" ht="14.25" x14ac:dyDescent="0.2">
      <c r="B10" s="28"/>
      <c r="C10" s="15"/>
      <c r="D10" s="17"/>
      <c r="E10" s="128"/>
      <c r="F10" s="110"/>
      <c r="G10" s="110"/>
      <c r="H10" s="111"/>
      <c r="I10" s="112" t="str">
        <f>IF(E10&lt;&gt;0,ROUND(F10*H10,2),"")</f>
        <v/>
      </c>
      <c r="J10" s="33"/>
    </row>
    <row r="11" spans="2:10" ht="26.1" customHeight="1" x14ac:dyDescent="0.2">
      <c r="B11" s="28"/>
      <c r="C11" s="118" t="s">
        <v>40</v>
      </c>
      <c r="D11" s="90" t="s">
        <v>41</v>
      </c>
      <c r="E11" s="129"/>
      <c r="F11" s="91"/>
      <c r="G11" s="92"/>
      <c r="H11" s="93"/>
      <c r="I11" s="94"/>
      <c r="J11" s="33"/>
    </row>
    <row r="12" spans="2:10" ht="14.25" x14ac:dyDescent="0.2">
      <c r="B12" s="28"/>
      <c r="C12" s="119"/>
      <c r="D12" s="17"/>
      <c r="E12" s="128"/>
      <c r="F12" s="110"/>
      <c r="G12" s="110"/>
      <c r="H12" s="114"/>
      <c r="I12" s="115" t="str">
        <f>IF(E12=0,"",IF(H12="","",(ROUND(F12*H12,2))))</f>
        <v/>
      </c>
      <c r="J12" s="33"/>
    </row>
    <row r="13" spans="2:10" ht="51" x14ac:dyDescent="0.2">
      <c r="B13" s="28"/>
      <c r="C13" s="119"/>
      <c r="D13" s="107" t="s">
        <v>73</v>
      </c>
      <c r="E13" s="128"/>
      <c r="F13" s="110"/>
      <c r="G13" s="110"/>
      <c r="H13" s="114"/>
      <c r="I13" s="150" t="str">
        <f t="shared" ref="I13:I30" si="0">IF(H13=0,"",(IF(G13=0,ROUND(H13*F13,2),ROUND(H13*G13,2))))</f>
        <v/>
      </c>
      <c r="J13" s="33"/>
    </row>
    <row r="14" spans="2:10" ht="14.25" x14ac:dyDescent="0.2">
      <c r="B14" s="28"/>
      <c r="C14" s="119"/>
      <c r="D14" s="17" t="s">
        <v>68</v>
      </c>
      <c r="E14" s="128" t="s">
        <v>28</v>
      </c>
      <c r="F14" s="139" t="s">
        <v>112</v>
      </c>
      <c r="G14" s="110"/>
      <c r="H14" s="114"/>
      <c r="I14" s="150" t="str">
        <f t="shared" si="0"/>
        <v/>
      </c>
      <c r="J14" s="33"/>
    </row>
    <row r="15" spans="2:10" ht="14.25" x14ac:dyDescent="0.2">
      <c r="B15" s="28"/>
      <c r="C15" s="119"/>
      <c r="D15" s="17" t="s">
        <v>44</v>
      </c>
      <c r="E15" s="128" t="s">
        <v>28</v>
      </c>
      <c r="F15" s="139" t="s">
        <v>112</v>
      </c>
      <c r="G15" s="110"/>
      <c r="H15" s="114"/>
      <c r="I15" s="150" t="str">
        <f t="shared" si="0"/>
        <v/>
      </c>
      <c r="J15" s="33"/>
    </row>
    <row r="16" spans="2:10" ht="14.25" x14ac:dyDescent="0.2">
      <c r="B16" s="28"/>
      <c r="C16" s="119"/>
      <c r="D16" s="17" t="s">
        <v>107</v>
      </c>
      <c r="E16" s="128" t="s">
        <v>28</v>
      </c>
      <c r="F16" s="139" t="s">
        <v>112</v>
      </c>
      <c r="G16" s="110"/>
      <c r="H16" s="114"/>
      <c r="I16" s="150" t="str">
        <f t="shared" si="0"/>
        <v/>
      </c>
      <c r="J16" s="33"/>
    </row>
    <row r="17" spans="2:10" ht="14.25" x14ac:dyDescent="0.2">
      <c r="B17" s="28"/>
      <c r="C17" s="119"/>
      <c r="D17" s="17" t="s">
        <v>74</v>
      </c>
      <c r="E17" s="128" t="s">
        <v>28</v>
      </c>
      <c r="F17" s="139" t="s">
        <v>112</v>
      </c>
      <c r="G17" s="110"/>
      <c r="H17" s="114"/>
      <c r="I17" s="150" t="str">
        <f t="shared" si="0"/>
        <v/>
      </c>
      <c r="J17" s="33"/>
    </row>
    <row r="18" spans="2:10" s="99" customFormat="1" ht="14.25" x14ac:dyDescent="0.2">
      <c r="B18" s="100"/>
      <c r="C18" s="120"/>
      <c r="D18" s="17" t="s">
        <v>91</v>
      </c>
      <c r="E18" s="128" t="s">
        <v>28</v>
      </c>
      <c r="F18" s="139" t="s">
        <v>112</v>
      </c>
      <c r="G18" s="110"/>
      <c r="H18" s="113"/>
      <c r="I18" s="150" t="str">
        <f t="shared" si="0"/>
        <v/>
      </c>
      <c r="J18" s="101"/>
    </row>
    <row r="19" spans="2:10" ht="14.25" x14ac:dyDescent="0.2">
      <c r="B19" s="28"/>
      <c r="C19" s="119"/>
      <c r="D19" s="17" t="s">
        <v>62</v>
      </c>
      <c r="E19" s="128" t="s">
        <v>28</v>
      </c>
      <c r="F19" s="139" t="s">
        <v>112</v>
      </c>
      <c r="G19" s="110"/>
      <c r="H19" s="114"/>
      <c r="I19" s="150" t="str">
        <f t="shared" si="0"/>
        <v/>
      </c>
      <c r="J19" s="33"/>
    </row>
    <row r="20" spans="2:10" ht="14.25" x14ac:dyDescent="0.2">
      <c r="B20" s="28"/>
      <c r="C20" s="119"/>
      <c r="D20" s="17" t="s">
        <v>64</v>
      </c>
      <c r="E20" s="128" t="s">
        <v>28</v>
      </c>
      <c r="F20" s="139" t="s">
        <v>112</v>
      </c>
      <c r="G20" s="110"/>
      <c r="H20" s="114"/>
      <c r="I20" s="150" t="str">
        <f t="shared" si="0"/>
        <v/>
      </c>
      <c r="J20" s="33"/>
    </row>
    <row r="21" spans="2:10" ht="14.25" x14ac:dyDescent="0.2">
      <c r="B21" s="28"/>
      <c r="C21" s="119"/>
      <c r="D21" s="17" t="s">
        <v>63</v>
      </c>
      <c r="E21" s="128" t="s">
        <v>28</v>
      </c>
      <c r="F21" s="139" t="s">
        <v>112</v>
      </c>
      <c r="G21" s="110"/>
      <c r="H21" s="114"/>
      <c r="I21" s="150" t="str">
        <f t="shared" si="0"/>
        <v/>
      </c>
      <c r="J21" s="33"/>
    </row>
    <row r="22" spans="2:10" ht="14.25" x14ac:dyDescent="0.2">
      <c r="B22" s="28"/>
      <c r="C22" s="119"/>
      <c r="D22" s="17" t="s">
        <v>45</v>
      </c>
      <c r="E22" s="128" t="s">
        <v>28</v>
      </c>
      <c r="F22" s="139" t="s">
        <v>112</v>
      </c>
      <c r="G22" s="110"/>
      <c r="H22" s="114"/>
      <c r="I22" s="150" t="str">
        <f t="shared" si="0"/>
        <v/>
      </c>
      <c r="J22" s="33"/>
    </row>
    <row r="23" spans="2:10" ht="14.25" x14ac:dyDescent="0.2">
      <c r="B23" s="28"/>
      <c r="C23" s="119"/>
      <c r="D23" s="17" t="s">
        <v>46</v>
      </c>
      <c r="E23" s="128" t="s">
        <v>28</v>
      </c>
      <c r="F23" s="139" t="s">
        <v>112</v>
      </c>
      <c r="G23" s="110"/>
      <c r="H23" s="114"/>
      <c r="I23" s="150" t="str">
        <f t="shared" si="0"/>
        <v/>
      </c>
      <c r="J23" s="33"/>
    </row>
    <row r="24" spans="2:10" ht="14.25" x14ac:dyDescent="0.2">
      <c r="B24" s="28"/>
      <c r="C24" s="119"/>
      <c r="D24" s="17" t="s">
        <v>66</v>
      </c>
      <c r="E24" s="128" t="s">
        <v>28</v>
      </c>
      <c r="F24" s="139" t="s">
        <v>112</v>
      </c>
      <c r="G24" s="110"/>
      <c r="H24" s="114"/>
      <c r="I24" s="150" t="str">
        <f t="shared" si="0"/>
        <v/>
      </c>
      <c r="J24" s="33"/>
    </row>
    <row r="25" spans="2:10" ht="14.25" x14ac:dyDescent="0.2">
      <c r="B25" s="28"/>
      <c r="C25" s="119"/>
      <c r="D25" s="17" t="s">
        <v>65</v>
      </c>
      <c r="E25" s="128" t="s">
        <v>28</v>
      </c>
      <c r="F25" s="139" t="s">
        <v>112</v>
      </c>
      <c r="G25" s="110"/>
      <c r="H25" s="114"/>
      <c r="I25" s="150" t="str">
        <f t="shared" si="0"/>
        <v/>
      </c>
      <c r="J25" s="33"/>
    </row>
    <row r="26" spans="2:10" ht="14.25" x14ac:dyDescent="0.2">
      <c r="B26" s="28"/>
      <c r="C26" s="119"/>
      <c r="D26" s="17" t="s">
        <v>75</v>
      </c>
      <c r="E26" s="128" t="s">
        <v>28</v>
      </c>
      <c r="F26" s="139" t="s">
        <v>112</v>
      </c>
      <c r="G26" s="110"/>
      <c r="H26" s="114"/>
      <c r="I26" s="150" t="str">
        <f t="shared" si="0"/>
        <v/>
      </c>
      <c r="J26" s="33"/>
    </row>
    <row r="27" spans="2:10" ht="14.25" x14ac:dyDescent="0.2">
      <c r="B27" s="28"/>
      <c r="C27" s="119"/>
      <c r="D27" s="17" t="s">
        <v>69</v>
      </c>
      <c r="E27" s="128" t="s">
        <v>28</v>
      </c>
      <c r="F27" s="139" t="s">
        <v>112</v>
      </c>
      <c r="G27" s="110"/>
      <c r="H27" s="114"/>
      <c r="I27" s="150" t="str">
        <f t="shared" si="0"/>
        <v/>
      </c>
      <c r="J27" s="33"/>
    </row>
    <row r="28" spans="2:10" ht="14.25" x14ac:dyDescent="0.2">
      <c r="B28" s="28"/>
      <c r="C28" s="119"/>
      <c r="D28" s="17" t="s">
        <v>70</v>
      </c>
      <c r="E28" s="128" t="s">
        <v>28</v>
      </c>
      <c r="F28" s="139" t="s">
        <v>112</v>
      </c>
      <c r="G28" s="110"/>
      <c r="H28" s="114"/>
      <c r="I28" s="150" t="str">
        <f t="shared" si="0"/>
        <v/>
      </c>
      <c r="J28" s="33"/>
    </row>
    <row r="29" spans="2:10" ht="14.25" x14ac:dyDescent="0.2">
      <c r="B29" s="28"/>
      <c r="C29" s="119"/>
      <c r="D29" s="17" t="s">
        <v>106</v>
      </c>
      <c r="E29" s="128" t="s">
        <v>28</v>
      </c>
      <c r="F29" s="139" t="s">
        <v>112</v>
      </c>
      <c r="G29" s="110"/>
      <c r="H29" s="114"/>
      <c r="I29" s="150" t="str">
        <f t="shared" si="0"/>
        <v/>
      </c>
      <c r="J29" s="33"/>
    </row>
    <row r="30" spans="2:10" ht="8.1" customHeight="1" x14ac:dyDescent="0.2">
      <c r="B30" s="28"/>
      <c r="C30" s="119"/>
      <c r="D30" s="17"/>
      <c r="E30" s="128"/>
      <c r="F30" s="110"/>
      <c r="G30" s="110"/>
      <c r="H30" s="114"/>
      <c r="I30" s="150" t="str">
        <f t="shared" si="0"/>
        <v/>
      </c>
      <c r="J30" s="33"/>
    </row>
    <row r="31" spans="2:10" ht="14.25" x14ac:dyDescent="0.2">
      <c r="B31" s="28"/>
      <c r="C31" s="138" t="s">
        <v>111</v>
      </c>
      <c r="D31" s="135"/>
      <c r="E31" s="136"/>
      <c r="F31" s="136"/>
      <c r="G31" s="136"/>
      <c r="H31" s="136"/>
      <c r="I31" s="137"/>
      <c r="J31" s="33"/>
    </row>
    <row r="32" spans="2:10" ht="8.1" customHeight="1" x14ac:dyDescent="0.2">
      <c r="B32" s="28"/>
      <c r="C32" s="119"/>
      <c r="D32" s="17"/>
      <c r="E32" s="128"/>
      <c r="F32" s="110"/>
      <c r="G32" s="110"/>
      <c r="H32" s="114"/>
      <c r="I32" s="115"/>
      <c r="J32" s="33"/>
    </row>
    <row r="33" spans="2:10" ht="26.1" customHeight="1" x14ac:dyDescent="0.2">
      <c r="B33" s="28"/>
      <c r="C33" s="118" t="s">
        <v>43</v>
      </c>
      <c r="D33" s="90" t="s">
        <v>42</v>
      </c>
      <c r="E33" s="129"/>
      <c r="F33" s="91"/>
      <c r="G33" s="92"/>
      <c r="H33" s="93"/>
      <c r="I33" s="94"/>
      <c r="J33" s="33"/>
    </row>
    <row r="34" spans="2:10" ht="14.25" x14ac:dyDescent="0.2">
      <c r="B34" s="28"/>
      <c r="C34" s="119"/>
      <c r="D34" s="16"/>
      <c r="E34" s="128"/>
      <c r="F34" s="110"/>
      <c r="G34" s="110"/>
      <c r="H34" s="114"/>
      <c r="I34" s="150" t="str">
        <f t="shared" ref="I34:I102" si="1">IF(H34=0,"",(IF(G34=0,ROUND(H34*F34,2),ROUND(H34*G34,2))))</f>
        <v/>
      </c>
      <c r="J34" s="33"/>
    </row>
    <row r="35" spans="2:10" ht="26.1" customHeight="1" x14ac:dyDescent="0.2">
      <c r="B35" s="28"/>
      <c r="C35" s="121" t="s">
        <v>82</v>
      </c>
      <c r="D35" s="102" t="s">
        <v>165</v>
      </c>
      <c r="E35" s="128"/>
      <c r="F35" s="110"/>
      <c r="G35" s="110"/>
      <c r="H35" s="114"/>
      <c r="I35" s="150" t="str">
        <f t="shared" si="1"/>
        <v/>
      </c>
      <c r="J35" s="33"/>
    </row>
    <row r="36" spans="2:10" ht="26.1" customHeight="1" x14ac:dyDescent="0.2">
      <c r="B36" s="28"/>
      <c r="C36" s="122" t="s">
        <v>83</v>
      </c>
      <c r="D36" s="95" t="s">
        <v>166</v>
      </c>
      <c r="E36" s="128"/>
      <c r="F36" s="110"/>
      <c r="G36" s="110"/>
      <c r="H36" s="114"/>
      <c r="I36" s="150" t="str">
        <f t="shared" si="1"/>
        <v/>
      </c>
      <c r="J36" s="33"/>
    </row>
    <row r="37" spans="2:10" ht="26.1" customHeight="1" x14ac:dyDescent="0.2">
      <c r="B37" s="28"/>
      <c r="C37" s="123" t="s">
        <v>93</v>
      </c>
      <c r="D37" s="96" t="s">
        <v>167</v>
      </c>
      <c r="E37" s="128" t="s">
        <v>28</v>
      </c>
      <c r="F37" s="110">
        <v>1</v>
      </c>
      <c r="G37" s="110"/>
      <c r="H37" s="171"/>
      <c r="I37" s="150" t="str">
        <f t="shared" si="1"/>
        <v/>
      </c>
      <c r="J37" s="33"/>
    </row>
    <row r="38" spans="2:10" ht="26.1" customHeight="1" x14ac:dyDescent="0.2">
      <c r="B38" s="28"/>
      <c r="C38" s="123" t="s">
        <v>168</v>
      </c>
      <c r="D38" s="96" t="s">
        <v>169</v>
      </c>
      <c r="E38" s="128" t="s">
        <v>28</v>
      </c>
      <c r="F38" s="110">
        <v>1</v>
      </c>
      <c r="G38" s="110"/>
      <c r="H38" s="171"/>
      <c r="I38" s="150" t="str">
        <f t="shared" si="1"/>
        <v/>
      </c>
      <c r="J38" s="33"/>
    </row>
    <row r="39" spans="2:10" ht="26.1" customHeight="1" x14ac:dyDescent="0.2">
      <c r="B39" s="28"/>
      <c r="C39" s="123" t="s">
        <v>170</v>
      </c>
      <c r="D39" s="96" t="s">
        <v>171</v>
      </c>
      <c r="E39" s="128" t="s">
        <v>28</v>
      </c>
      <c r="F39" s="110">
        <v>1</v>
      </c>
      <c r="G39" s="110"/>
      <c r="H39" s="171"/>
      <c r="I39" s="150" t="str">
        <f t="shared" si="1"/>
        <v/>
      </c>
      <c r="J39" s="33"/>
    </row>
    <row r="40" spans="2:10" ht="26.1" customHeight="1" x14ac:dyDescent="0.2">
      <c r="B40" s="28"/>
      <c r="C40" s="123" t="s">
        <v>172</v>
      </c>
      <c r="D40" s="96" t="s">
        <v>173</v>
      </c>
      <c r="E40" s="128"/>
      <c r="F40" s="110"/>
      <c r="G40" s="110"/>
      <c r="H40" s="171"/>
      <c r="I40" s="150" t="str">
        <f t="shared" si="1"/>
        <v/>
      </c>
      <c r="J40" s="33"/>
    </row>
    <row r="41" spans="2:10" ht="26.1" customHeight="1" x14ac:dyDescent="0.2">
      <c r="B41" s="28"/>
      <c r="C41" s="124" t="s">
        <v>174</v>
      </c>
      <c r="D41" s="97" t="s">
        <v>175</v>
      </c>
      <c r="E41" s="128" t="s">
        <v>28</v>
      </c>
      <c r="F41" s="110">
        <v>1</v>
      </c>
      <c r="G41" s="110"/>
      <c r="H41" s="171"/>
      <c r="I41" s="150" t="str">
        <f t="shared" si="1"/>
        <v/>
      </c>
      <c r="J41" s="33"/>
    </row>
    <row r="42" spans="2:10" ht="26.1" customHeight="1" x14ac:dyDescent="0.2">
      <c r="B42" s="28"/>
      <c r="C42" s="124" t="s">
        <v>176</v>
      </c>
      <c r="D42" s="97" t="s">
        <v>177</v>
      </c>
      <c r="E42" s="128" t="s">
        <v>28</v>
      </c>
      <c r="F42" s="110">
        <v>1</v>
      </c>
      <c r="G42" s="110"/>
      <c r="H42" s="171"/>
      <c r="I42" s="150" t="str">
        <f t="shared" si="1"/>
        <v/>
      </c>
      <c r="J42" s="33"/>
    </row>
    <row r="43" spans="2:10" ht="26.1" customHeight="1" x14ac:dyDescent="0.2">
      <c r="B43" s="28"/>
      <c r="C43" s="124" t="s">
        <v>178</v>
      </c>
      <c r="D43" s="97" t="s">
        <v>179</v>
      </c>
      <c r="E43" s="128" t="s">
        <v>28</v>
      </c>
      <c r="F43" s="110">
        <v>1</v>
      </c>
      <c r="G43" s="110"/>
      <c r="H43" s="171"/>
      <c r="I43" s="150" t="str">
        <f t="shared" si="1"/>
        <v/>
      </c>
      <c r="J43" s="33"/>
    </row>
    <row r="44" spans="2:10" ht="26.1" customHeight="1" x14ac:dyDescent="0.2">
      <c r="B44" s="28"/>
      <c r="C44" s="124" t="s">
        <v>180</v>
      </c>
      <c r="D44" s="97" t="s">
        <v>181</v>
      </c>
      <c r="E44" s="128" t="s">
        <v>28</v>
      </c>
      <c r="F44" s="110">
        <v>1</v>
      </c>
      <c r="G44" s="110"/>
      <c r="H44" s="171"/>
      <c r="I44" s="150" t="str">
        <f t="shared" si="1"/>
        <v/>
      </c>
      <c r="J44" s="33"/>
    </row>
    <row r="45" spans="2:10" ht="26.1" customHeight="1" x14ac:dyDescent="0.2">
      <c r="B45" s="28"/>
      <c r="C45" s="124" t="s">
        <v>182</v>
      </c>
      <c r="D45" s="97" t="s">
        <v>183</v>
      </c>
      <c r="E45" s="128" t="s">
        <v>28</v>
      </c>
      <c r="F45" s="110">
        <v>1</v>
      </c>
      <c r="G45" s="110"/>
      <c r="H45" s="171"/>
      <c r="I45" s="150" t="str">
        <f t="shared" si="1"/>
        <v/>
      </c>
      <c r="J45" s="33"/>
    </row>
    <row r="46" spans="2:10" ht="26.1" customHeight="1" x14ac:dyDescent="0.2">
      <c r="B46" s="28"/>
      <c r="C46" s="124" t="s">
        <v>184</v>
      </c>
      <c r="D46" s="97" t="s">
        <v>185</v>
      </c>
      <c r="E46" s="128" t="s">
        <v>28</v>
      </c>
      <c r="F46" s="110">
        <v>1</v>
      </c>
      <c r="G46" s="110"/>
      <c r="H46" s="171"/>
      <c r="I46" s="150" t="str">
        <f t="shared" si="1"/>
        <v/>
      </c>
      <c r="J46" s="33"/>
    </row>
    <row r="47" spans="2:10" ht="26.1" customHeight="1" x14ac:dyDescent="0.2">
      <c r="B47" s="28"/>
      <c r="C47" s="124" t="s">
        <v>186</v>
      </c>
      <c r="D47" s="97" t="s">
        <v>187</v>
      </c>
      <c r="E47" s="128" t="s">
        <v>28</v>
      </c>
      <c r="F47" s="110">
        <v>1</v>
      </c>
      <c r="G47" s="110"/>
      <c r="H47" s="171"/>
      <c r="I47" s="150" t="str">
        <f t="shared" si="1"/>
        <v/>
      </c>
      <c r="J47" s="33"/>
    </row>
    <row r="48" spans="2:10" ht="26.1" customHeight="1" x14ac:dyDescent="0.2">
      <c r="B48" s="28"/>
      <c r="C48" s="124" t="s">
        <v>188</v>
      </c>
      <c r="D48" s="97" t="s">
        <v>189</v>
      </c>
      <c r="E48" s="128" t="s">
        <v>28</v>
      </c>
      <c r="F48" s="110">
        <v>1</v>
      </c>
      <c r="G48" s="110"/>
      <c r="H48" s="171"/>
      <c r="I48" s="150" t="str">
        <f t="shared" si="1"/>
        <v/>
      </c>
      <c r="J48" s="33"/>
    </row>
    <row r="49" spans="2:10" ht="26.1" customHeight="1" x14ac:dyDescent="0.2">
      <c r="B49" s="28"/>
      <c r="C49" s="124" t="s">
        <v>190</v>
      </c>
      <c r="D49" s="97" t="s">
        <v>191</v>
      </c>
      <c r="E49" s="128" t="s">
        <v>28</v>
      </c>
      <c r="F49" s="110">
        <v>1</v>
      </c>
      <c r="G49" s="110"/>
      <c r="H49" s="171"/>
      <c r="I49" s="150" t="str">
        <f t="shared" si="1"/>
        <v/>
      </c>
      <c r="J49" s="33"/>
    </row>
    <row r="50" spans="2:10" ht="26.1" customHeight="1" x14ac:dyDescent="0.2">
      <c r="B50" s="28"/>
      <c r="C50" s="124" t="s">
        <v>306</v>
      </c>
      <c r="D50" s="97" t="s">
        <v>305</v>
      </c>
      <c r="E50" s="128" t="s">
        <v>28</v>
      </c>
      <c r="F50" s="110">
        <v>1</v>
      </c>
      <c r="G50" s="110"/>
      <c r="H50" s="171"/>
      <c r="I50" s="150" t="str">
        <f t="shared" ref="I50:I51" si="2">IF(H50=0,"",(IF(G50=0,ROUND(H50*F50,2),ROUND(H50*G50,2))))</f>
        <v/>
      </c>
      <c r="J50" s="33"/>
    </row>
    <row r="51" spans="2:10" ht="26.1" customHeight="1" x14ac:dyDescent="0.2">
      <c r="B51" s="28"/>
      <c r="C51" s="124" t="s">
        <v>307</v>
      </c>
      <c r="D51" s="97" t="s">
        <v>308</v>
      </c>
      <c r="E51" s="128" t="s">
        <v>28</v>
      </c>
      <c r="F51" s="110">
        <v>1</v>
      </c>
      <c r="G51" s="110"/>
      <c r="H51" s="171"/>
      <c r="I51" s="150" t="str">
        <f t="shared" si="2"/>
        <v/>
      </c>
      <c r="J51" s="33"/>
    </row>
    <row r="52" spans="2:10" ht="26.1" customHeight="1" x14ac:dyDescent="0.2">
      <c r="B52" s="28"/>
      <c r="C52" s="123" t="s">
        <v>192</v>
      </c>
      <c r="D52" s="96" t="s">
        <v>193</v>
      </c>
      <c r="E52" s="128" t="s">
        <v>28</v>
      </c>
      <c r="F52" s="110">
        <v>1</v>
      </c>
      <c r="G52" s="110"/>
      <c r="H52" s="171"/>
      <c r="I52" s="150" t="str">
        <f t="shared" si="1"/>
        <v/>
      </c>
      <c r="J52" s="33"/>
    </row>
    <row r="53" spans="2:10" ht="26.1" customHeight="1" x14ac:dyDescent="0.2">
      <c r="B53" s="28"/>
      <c r="C53" s="168" t="s">
        <v>309</v>
      </c>
      <c r="D53" s="170" t="s">
        <v>310</v>
      </c>
      <c r="E53" s="128" t="s">
        <v>28</v>
      </c>
      <c r="F53" s="110">
        <v>1</v>
      </c>
      <c r="G53" s="110"/>
      <c r="H53" s="171"/>
      <c r="I53" s="150" t="str">
        <f t="shared" ref="I53" si="3">IF(H53=0,"",(IF(G53=0,ROUND(H53*F53,2),ROUND(H53*G53,2))))</f>
        <v/>
      </c>
      <c r="J53" s="33"/>
    </row>
    <row r="54" spans="2:10" ht="26.1" customHeight="1" x14ac:dyDescent="0.2">
      <c r="B54" s="28"/>
      <c r="C54" s="122" t="s">
        <v>84</v>
      </c>
      <c r="D54" s="95" t="s">
        <v>194</v>
      </c>
      <c r="E54" s="128"/>
      <c r="F54" s="110"/>
      <c r="G54" s="110"/>
      <c r="H54" s="171"/>
      <c r="I54" s="150" t="str">
        <f t="shared" si="1"/>
        <v/>
      </c>
      <c r="J54" s="33"/>
    </row>
    <row r="55" spans="2:10" ht="26.1" customHeight="1" x14ac:dyDescent="0.2">
      <c r="B55" s="28"/>
      <c r="C55" s="123" t="s">
        <v>85</v>
      </c>
      <c r="D55" s="96" t="s">
        <v>195</v>
      </c>
      <c r="E55" s="128" t="s">
        <v>28</v>
      </c>
      <c r="F55" s="110">
        <v>1</v>
      </c>
      <c r="G55" s="110"/>
      <c r="H55" s="171"/>
      <c r="I55" s="150" t="str">
        <f t="shared" si="1"/>
        <v/>
      </c>
      <c r="J55" s="33"/>
    </row>
    <row r="56" spans="2:10" ht="26.1" customHeight="1" x14ac:dyDescent="0.2">
      <c r="B56" s="28"/>
      <c r="C56" s="123" t="s">
        <v>94</v>
      </c>
      <c r="D56" s="96" t="s">
        <v>196</v>
      </c>
      <c r="E56" s="128"/>
      <c r="F56" s="110"/>
      <c r="G56" s="110"/>
      <c r="H56" s="171"/>
      <c r="I56" s="150" t="str">
        <f t="shared" si="1"/>
        <v/>
      </c>
      <c r="J56" s="33"/>
    </row>
    <row r="57" spans="2:10" ht="26.1" customHeight="1" x14ac:dyDescent="0.2">
      <c r="B57" s="28"/>
      <c r="C57" s="124" t="s">
        <v>197</v>
      </c>
      <c r="D57" s="97" t="s">
        <v>198</v>
      </c>
      <c r="E57" s="128"/>
      <c r="F57" s="110"/>
      <c r="G57" s="110"/>
      <c r="H57" s="171"/>
      <c r="I57" s="150" t="str">
        <f t="shared" si="1"/>
        <v/>
      </c>
      <c r="J57" s="33"/>
    </row>
    <row r="58" spans="2:10" ht="26.1" customHeight="1" x14ac:dyDescent="0.2">
      <c r="B58" s="28"/>
      <c r="C58" s="124"/>
      <c r="D58" s="97" t="s">
        <v>277</v>
      </c>
      <c r="E58" s="128" t="s">
        <v>30</v>
      </c>
      <c r="F58" s="110">
        <v>61.800000000000004</v>
      </c>
      <c r="G58" s="110"/>
      <c r="H58" s="171"/>
      <c r="I58" s="150" t="str">
        <f t="shared" si="1"/>
        <v/>
      </c>
      <c r="J58" s="33"/>
    </row>
    <row r="59" spans="2:10" ht="26.1" customHeight="1" x14ac:dyDescent="0.2">
      <c r="B59" s="28"/>
      <c r="C59" s="124"/>
      <c r="D59" s="97" t="s">
        <v>278</v>
      </c>
      <c r="E59" s="128"/>
      <c r="F59" s="110"/>
      <c r="G59" s="110"/>
      <c r="H59" s="171"/>
      <c r="I59" s="150" t="str">
        <f t="shared" si="1"/>
        <v/>
      </c>
      <c r="J59" s="33"/>
    </row>
    <row r="60" spans="2:10" ht="26.1" customHeight="1" x14ac:dyDescent="0.2">
      <c r="B60" s="28"/>
      <c r="C60" s="123"/>
      <c r="D60" s="98" t="s">
        <v>299</v>
      </c>
      <c r="E60" s="128" t="s">
        <v>30</v>
      </c>
      <c r="F60" s="110">
        <v>38.5</v>
      </c>
      <c r="G60" s="110"/>
      <c r="H60" s="171"/>
      <c r="I60" s="150" t="str">
        <f t="shared" ref="I60" si="4">IF(H60=0,"",(IF(G60=0,ROUND(H60*F60,2),ROUND(H60*G60,2))))</f>
        <v/>
      </c>
      <c r="J60" s="33"/>
    </row>
    <row r="61" spans="2:10" ht="26.1" customHeight="1" x14ac:dyDescent="0.2">
      <c r="B61" s="28"/>
      <c r="C61" s="123"/>
      <c r="D61" s="98" t="s">
        <v>300</v>
      </c>
      <c r="E61" s="128" t="s">
        <v>30</v>
      </c>
      <c r="F61" s="110">
        <v>3.59</v>
      </c>
      <c r="G61" s="110"/>
      <c r="H61" s="171"/>
      <c r="I61" s="150" t="str">
        <f t="shared" ref="I61" si="5">IF(H61=0,"",(IF(G61=0,ROUND(H61*F61,2),ROUND(H61*G61,2))))</f>
        <v/>
      </c>
      <c r="J61" s="33"/>
    </row>
    <row r="62" spans="2:10" ht="26.1" customHeight="1" x14ac:dyDescent="0.2">
      <c r="B62" s="28"/>
      <c r="C62" s="123"/>
      <c r="D62" s="98" t="s">
        <v>301</v>
      </c>
      <c r="E62" s="128" t="s">
        <v>30</v>
      </c>
      <c r="F62" s="110">
        <v>5.76</v>
      </c>
      <c r="G62" s="110"/>
      <c r="H62" s="171"/>
      <c r="I62" s="150" t="str">
        <f t="shared" ref="I62:I63" si="6">IF(H62=0,"",(IF(G62=0,ROUND(H62*F62,2),ROUND(H62*G62,2))))</f>
        <v/>
      </c>
      <c r="J62" s="33"/>
    </row>
    <row r="63" spans="2:10" ht="26.1" customHeight="1" x14ac:dyDescent="0.2">
      <c r="B63" s="28"/>
      <c r="C63" s="123"/>
      <c r="D63" s="98" t="s">
        <v>302</v>
      </c>
      <c r="E63" s="128" t="s">
        <v>30</v>
      </c>
      <c r="F63" s="110">
        <v>5.76</v>
      </c>
      <c r="G63" s="110"/>
      <c r="H63" s="171"/>
      <c r="I63" s="150" t="str">
        <f t="shared" si="6"/>
        <v/>
      </c>
      <c r="J63" s="33"/>
    </row>
    <row r="64" spans="2:10" ht="26.1" customHeight="1" x14ac:dyDescent="0.2">
      <c r="B64" s="28"/>
      <c r="C64" s="123"/>
      <c r="D64" s="98" t="s">
        <v>303</v>
      </c>
      <c r="E64" s="128" t="s">
        <v>30</v>
      </c>
      <c r="F64" s="110">
        <v>15.5</v>
      </c>
      <c r="G64" s="110"/>
      <c r="H64" s="171"/>
      <c r="I64" s="150" t="str">
        <f t="shared" ref="I64" si="7">IF(H64=0,"",(IF(G64=0,ROUND(H64*F64,2),ROUND(H64*G64,2))))</f>
        <v/>
      </c>
      <c r="J64" s="33"/>
    </row>
    <row r="65" spans="2:10" ht="26.1" customHeight="1" x14ac:dyDescent="0.2">
      <c r="B65" s="28"/>
      <c r="C65" s="123" t="s">
        <v>199</v>
      </c>
      <c r="D65" s="96" t="s">
        <v>200</v>
      </c>
      <c r="E65" s="128"/>
      <c r="F65" s="110"/>
      <c r="G65" s="110"/>
      <c r="H65" s="171"/>
      <c r="I65" s="150" t="str">
        <f t="shared" si="1"/>
        <v/>
      </c>
      <c r="J65" s="33"/>
    </row>
    <row r="66" spans="2:10" ht="26.1" customHeight="1" x14ac:dyDescent="0.2">
      <c r="B66" s="28"/>
      <c r="C66" s="124" t="s">
        <v>201</v>
      </c>
      <c r="D66" s="97" t="s">
        <v>202</v>
      </c>
      <c r="E66" s="128" t="s">
        <v>28</v>
      </c>
      <c r="F66" s="110">
        <v>1</v>
      </c>
      <c r="G66" s="110"/>
      <c r="H66" s="171"/>
      <c r="I66" s="150" t="str">
        <f t="shared" si="1"/>
        <v/>
      </c>
      <c r="J66" s="33"/>
    </row>
    <row r="67" spans="2:10" ht="26.1" customHeight="1" x14ac:dyDescent="0.2">
      <c r="B67" s="28"/>
      <c r="C67" s="124" t="s">
        <v>203</v>
      </c>
      <c r="D67" s="97" t="s">
        <v>204</v>
      </c>
      <c r="E67" s="128" t="s">
        <v>28</v>
      </c>
      <c r="F67" s="110">
        <v>1</v>
      </c>
      <c r="G67" s="110"/>
      <c r="H67" s="171"/>
      <c r="I67" s="150" t="str">
        <f t="shared" si="1"/>
        <v/>
      </c>
      <c r="J67" s="33"/>
    </row>
    <row r="68" spans="2:10" ht="26.1" customHeight="1" x14ac:dyDescent="0.2">
      <c r="B68" s="28"/>
      <c r="C68" s="122" t="s">
        <v>86</v>
      </c>
      <c r="D68" s="95" t="s">
        <v>205</v>
      </c>
      <c r="E68" s="128"/>
      <c r="F68" s="110"/>
      <c r="G68" s="110"/>
      <c r="H68" s="171"/>
      <c r="I68" s="150" t="str">
        <f t="shared" si="1"/>
        <v/>
      </c>
      <c r="J68" s="33"/>
    </row>
    <row r="69" spans="2:10" ht="26.1" customHeight="1" x14ac:dyDescent="0.2">
      <c r="B69" s="28"/>
      <c r="C69" s="123" t="s">
        <v>87</v>
      </c>
      <c r="D69" s="96" t="s">
        <v>206</v>
      </c>
      <c r="E69" s="128" t="s">
        <v>30</v>
      </c>
      <c r="F69" s="110">
        <v>53.6</v>
      </c>
      <c r="G69" s="110"/>
      <c r="H69" s="171"/>
      <c r="I69" s="150" t="str">
        <f t="shared" si="1"/>
        <v/>
      </c>
      <c r="J69" s="33"/>
    </row>
    <row r="70" spans="2:10" ht="26.1" customHeight="1" x14ac:dyDescent="0.2">
      <c r="B70" s="28"/>
      <c r="C70" s="123" t="s">
        <v>88</v>
      </c>
      <c r="D70" s="96" t="s">
        <v>207</v>
      </c>
      <c r="E70" s="128" t="s">
        <v>30</v>
      </c>
      <c r="F70" s="110">
        <v>4.5999999999999996</v>
      </c>
      <c r="G70" s="110"/>
      <c r="H70" s="171"/>
      <c r="I70" s="150" t="str">
        <f t="shared" si="1"/>
        <v/>
      </c>
      <c r="J70" s="33"/>
    </row>
    <row r="71" spans="2:10" ht="26.1" customHeight="1" x14ac:dyDescent="0.2">
      <c r="B71" s="28"/>
      <c r="C71" s="123" t="s">
        <v>89</v>
      </c>
      <c r="D71" s="96" t="s">
        <v>208</v>
      </c>
      <c r="E71" s="128" t="s">
        <v>28</v>
      </c>
      <c r="F71" s="110">
        <v>1</v>
      </c>
      <c r="G71" s="110"/>
      <c r="H71" s="171"/>
      <c r="I71" s="150" t="str">
        <f t="shared" si="1"/>
        <v/>
      </c>
      <c r="J71" s="33"/>
    </row>
    <row r="72" spans="2:10" ht="26.1" customHeight="1" x14ac:dyDescent="0.2">
      <c r="B72" s="28"/>
      <c r="C72" s="123" t="s">
        <v>90</v>
      </c>
      <c r="D72" s="96" t="s">
        <v>209</v>
      </c>
      <c r="E72" s="128"/>
      <c r="F72" s="110"/>
      <c r="G72" s="110"/>
      <c r="H72" s="171"/>
      <c r="I72" s="150" t="str">
        <f t="shared" si="1"/>
        <v/>
      </c>
      <c r="J72" s="33"/>
    </row>
    <row r="73" spans="2:10" ht="26.1" customHeight="1" x14ac:dyDescent="0.2">
      <c r="B73" s="28"/>
      <c r="C73" s="123"/>
      <c r="D73" s="97" t="s">
        <v>294</v>
      </c>
      <c r="E73" s="128" t="s">
        <v>30</v>
      </c>
      <c r="F73" s="110">
        <v>6.77</v>
      </c>
      <c r="G73" s="110"/>
      <c r="H73" s="171"/>
      <c r="I73" s="150" t="str">
        <f t="shared" si="1"/>
        <v/>
      </c>
      <c r="J73" s="33"/>
    </row>
    <row r="74" spans="2:10" ht="26.1" customHeight="1" x14ac:dyDescent="0.2">
      <c r="B74" s="28"/>
      <c r="C74" s="123"/>
      <c r="D74" s="97" t="s">
        <v>295</v>
      </c>
      <c r="E74" s="128" t="s">
        <v>30</v>
      </c>
      <c r="F74" s="110">
        <v>20.3</v>
      </c>
      <c r="G74" s="110"/>
      <c r="H74" s="171"/>
      <c r="I74" s="150" t="str">
        <f t="shared" ref="I74" si="8">IF(H74=0,"",(IF(G74=0,ROUND(H74*F74,2),ROUND(H74*G74,2))))</f>
        <v/>
      </c>
      <c r="J74" s="33"/>
    </row>
    <row r="75" spans="2:10" ht="26.1" customHeight="1" x14ac:dyDescent="0.2">
      <c r="B75" s="28"/>
      <c r="C75" s="123"/>
      <c r="D75" s="97" t="s">
        <v>296</v>
      </c>
      <c r="E75" s="128" t="s">
        <v>30</v>
      </c>
      <c r="F75" s="110">
        <v>6.77</v>
      </c>
      <c r="G75" s="110"/>
      <c r="H75" s="171"/>
      <c r="I75" s="150" t="str">
        <f t="shared" si="1"/>
        <v/>
      </c>
      <c r="J75" s="33"/>
    </row>
    <row r="76" spans="2:10" ht="26.1" customHeight="1" x14ac:dyDescent="0.2">
      <c r="B76" s="28"/>
      <c r="C76" s="123"/>
      <c r="D76" s="97" t="s">
        <v>297</v>
      </c>
      <c r="E76" s="128" t="s">
        <v>30</v>
      </c>
      <c r="F76" s="110">
        <v>16.5</v>
      </c>
      <c r="G76" s="110"/>
      <c r="H76" s="171"/>
      <c r="I76" s="150" t="str">
        <f t="shared" si="1"/>
        <v/>
      </c>
      <c r="J76" s="33"/>
    </row>
    <row r="77" spans="2:10" ht="26.1" customHeight="1" x14ac:dyDescent="0.2">
      <c r="B77" s="28"/>
      <c r="C77" s="123"/>
      <c r="D77" s="97" t="s">
        <v>298</v>
      </c>
      <c r="E77" s="128" t="s">
        <v>30</v>
      </c>
      <c r="F77" s="110">
        <v>6.77</v>
      </c>
      <c r="G77" s="110"/>
      <c r="H77" s="171"/>
      <c r="I77" s="150" t="str">
        <f t="shared" ref="I77" si="9">IF(H77=0,"",(IF(G77=0,ROUND(H77*F77,2),ROUND(H77*G77,2))))</f>
        <v/>
      </c>
      <c r="J77" s="33"/>
    </row>
    <row r="78" spans="2:10" ht="26.1" customHeight="1" x14ac:dyDescent="0.2">
      <c r="B78" s="28"/>
      <c r="C78" s="123" t="s">
        <v>95</v>
      </c>
      <c r="D78" s="96" t="s">
        <v>210</v>
      </c>
      <c r="E78" s="128" t="s">
        <v>28</v>
      </c>
      <c r="F78" s="110">
        <v>1</v>
      </c>
      <c r="G78" s="110"/>
      <c r="H78" s="171"/>
      <c r="I78" s="150" t="str">
        <f t="shared" si="1"/>
        <v/>
      </c>
      <c r="J78" s="33"/>
    </row>
    <row r="79" spans="2:10" ht="26.1" customHeight="1" x14ac:dyDescent="0.2">
      <c r="B79" s="28"/>
      <c r="C79" s="122" t="s">
        <v>96</v>
      </c>
      <c r="D79" s="95" t="s">
        <v>211</v>
      </c>
      <c r="E79" s="128"/>
      <c r="F79" s="110"/>
      <c r="G79" s="110"/>
      <c r="H79" s="171"/>
      <c r="I79" s="150" t="str">
        <f t="shared" si="1"/>
        <v/>
      </c>
      <c r="J79" s="33"/>
    </row>
    <row r="80" spans="2:10" ht="26.1" customHeight="1" x14ac:dyDescent="0.2">
      <c r="B80" s="28"/>
      <c r="C80" s="123" t="s">
        <v>97</v>
      </c>
      <c r="D80" s="96" t="s">
        <v>212</v>
      </c>
      <c r="E80" s="128"/>
      <c r="F80" s="110"/>
      <c r="G80" s="110"/>
      <c r="H80" s="171"/>
      <c r="I80" s="150" t="str">
        <f t="shared" si="1"/>
        <v/>
      </c>
      <c r="J80" s="33"/>
    </row>
    <row r="81" spans="2:10" ht="26.1" customHeight="1" x14ac:dyDescent="0.2">
      <c r="B81" s="28"/>
      <c r="C81" s="124"/>
      <c r="D81" s="97" t="s">
        <v>277</v>
      </c>
      <c r="E81" s="128" t="s">
        <v>30</v>
      </c>
      <c r="F81" s="110">
        <v>61.800000000000004</v>
      </c>
      <c r="G81" s="110"/>
      <c r="H81" s="171"/>
      <c r="I81" s="150" t="str">
        <f t="shared" si="1"/>
        <v/>
      </c>
      <c r="J81" s="33"/>
    </row>
    <row r="82" spans="2:10" ht="26.1" customHeight="1" x14ac:dyDescent="0.2">
      <c r="B82" s="28"/>
      <c r="C82" s="123" t="s">
        <v>213</v>
      </c>
      <c r="D82" s="96" t="s">
        <v>214</v>
      </c>
      <c r="E82" s="128" t="s">
        <v>30</v>
      </c>
      <c r="F82" s="110">
        <v>61.800000000000004</v>
      </c>
      <c r="G82" s="110"/>
      <c r="H82" s="171"/>
      <c r="I82" s="150" t="str">
        <f t="shared" si="1"/>
        <v/>
      </c>
      <c r="J82" s="33"/>
    </row>
    <row r="83" spans="2:10" ht="26.1" customHeight="1" x14ac:dyDescent="0.2">
      <c r="B83" s="28"/>
      <c r="C83" s="168" t="s">
        <v>215</v>
      </c>
      <c r="D83" s="96" t="s">
        <v>220</v>
      </c>
      <c r="E83" s="128" t="s">
        <v>27</v>
      </c>
      <c r="F83" s="110">
        <v>201</v>
      </c>
      <c r="G83" s="110"/>
      <c r="H83" s="171"/>
      <c r="I83" s="150" t="str">
        <f t="shared" si="1"/>
        <v/>
      </c>
      <c r="J83" s="33"/>
    </row>
    <row r="84" spans="2:10" ht="26.1" customHeight="1" x14ac:dyDescent="0.2">
      <c r="B84" s="28"/>
      <c r="C84" s="168" t="s">
        <v>217</v>
      </c>
      <c r="D84" s="96" t="s">
        <v>222</v>
      </c>
      <c r="E84" s="128" t="s">
        <v>27</v>
      </c>
      <c r="F84" s="110">
        <v>201</v>
      </c>
      <c r="G84" s="110"/>
      <c r="H84" s="171"/>
      <c r="I84" s="150" t="str">
        <f t="shared" si="1"/>
        <v/>
      </c>
      <c r="J84" s="33"/>
    </row>
    <row r="85" spans="2:10" ht="26.1" customHeight="1" x14ac:dyDescent="0.2">
      <c r="B85" s="28"/>
      <c r="C85" s="168" t="s">
        <v>219</v>
      </c>
      <c r="D85" s="96" t="s">
        <v>216</v>
      </c>
      <c r="E85" s="128" t="s">
        <v>30</v>
      </c>
      <c r="F85" s="110">
        <v>65.399999999999991</v>
      </c>
      <c r="G85" s="110"/>
      <c r="H85" s="171"/>
      <c r="I85" s="150" t="str">
        <f t="shared" si="1"/>
        <v/>
      </c>
      <c r="J85" s="33"/>
    </row>
    <row r="86" spans="2:10" ht="26.1" customHeight="1" x14ac:dyDescent="0.2">
      <c r="B86" s="28"/>
      <c r="C86" s="168" t="s">
        <v>221</v>
      </c>
      <c r="D86" s="96" t="s">
        <v>218</v>
      </c>
      <c r="E86" s="128" t="s">
        <v>30</v>
      </c>
      <c r="F86" s="110">
        <v>65.399999999999991</v>
      </c>
      <c r="G86" s="110"/>
      <c r="H86" s="171"/>
      <c r="I86" s="150" t="str">
        <f t="shared" si="1"/>
        <v/>
      </c>
      <c r="J86" s="33"/>
    </row>
    <row r="87" spans="2:10" ht="26.1" customHeight="1" x14ac:dyDescent="0.2">
      <c r="B87" s="28"/>
      <c r="C87" s="122" t="s">
        <v>126</v>
      </c>
      <c r="D87" s="95" t="s">
        <v>224</v>
      </c>
      <c r="E87" s="128"/>
      <c r="F87" s="110"/>
      <c r="G87" s="110"/>
      <c r="H87" s="171"/>
      <c r="I87" s="150" t="str">
        <f t="shared" si="1"/>
        <v/>
      </c>
      <c r="J87" s="33"/>
    </row>
    <row r="88" spans="2:10" ht="26.1" customHeight="1" x14ac:dyDescent="0.2">
      <c r="B88" s="28"/>
      <c r="C88" s="123" t="s">
        <v>225</v>
      </c>
      <c r="D88" s="96" t="s">
        <v>226</v>
      </c>
      <c r="E88" s="128" t="s">
        <v>27</v>
      </c>
      <c r="F88" s="110">
        <v>190</v>
      </c>
      <c r="G88" s="110"/>
      <c r="H88" s="171"/>
      <c r="I88" s="150" t="str">
        <f t="shared" si="1"/>
        <v/>
      </c>
      <c r="J88" s="33"/>
    </row>
    <row r="89" spans="2:10" ht="26.1" customHeight="1" x14ac:dyDescent="0.2">
      <c r="B89" s="28"/>
      <c r="C89" s="123" t="s">
        <v>227</v>
      </c>
      <c r="D89" s="96" t="s">
        <v>228</v>
      </c>
      <c r="E89" s="128"/>
      <c r="F89" s="110"/>
      <c r="G89" s="110"/>
      <c r="H89" s="171"/>
      <c r="I89" s="150" t="str">
        <f t="shared" si="1"/>
        <v/>
      </c>
      <c r="J89" s="33"/>
    </row>
    <row r="90" spans="2:10" ht="26.1" customHeight="1" x14ac:dyDescent="0.2">
      <c r="B90" s="28"/>
      <c r="C90" s="123"/>
      <c r="D90" s="97" t="s">
        <v>279</v>
      </c>
      <c r="E90" s="128" t="s">
        <v>27</v>
      </c>
      <c r="F90" s="110">
        <v>69.5</v>
      </c>
      <c r="G90" s="110"/>
      <c r="H90" s="171"/>
      <c r="I90" s="150" t="str">
        <f t="shared" si="1"/>
        <v/>
      </c>
      <c r="J90" s="33"/>
    </row>
    <row r="91" spans="2:10" ht="26.1" customHeight="1" x14ac:dyDescent="0.2">
      <c r="B91" s="28"/>
      <c r="C91" s="123" t="s">
        <v>229</v>
      </c>
      <c r="D91" s="96" t="s">
        <v>230</v>
      </c>
      <c r="E91" s="128"/>
      <c r="F91" s="110"/>
      <c r="G91" s="110"/>
      <c r="H91" s="171"/>
      <c r="I91" s="150" t="str">
        <f t="shared" si="1"/>
        <v/>
      </c>
      <c r="J91" s="33"/>
    </row>
    <row r="92" spans="2:10" ht="26.1" customHeight="1" x14ac:dyDescent="0.2">
      <c r="B92" s="28"/>
      <c r="C92" s="124" t="s">
        <v>231</v>
      </c>
      <c r="D92" s="97" t="s">
        <v>283</v>
      </c>
      <c r="E92" s="128" t="s">
        <v>47</v>
      </c>
      <c r="F92" s="110">
        <v>0.29000000000000004</v>
      </c>
      <c r="G92" s="110"/>
      <c r="H92" s="171"/>
      <c r="I92" s="150" t="str">
        <f t="shared" si="1"/>
        <v/>
      </c>
      <c r="J92" s="33"/>
    </row>
    <row r="93" spans="2:10" ht="26.1" customHeight="1" x14ac:dyDescent="0.2">
      <c r="B93" s="28"/>
      <c r="C93" s="124" t="s">
        <v>282</v>
      </c>
      <c r="D93" s="97" t="s">
        <v>232</v>
      </c>
      <c r="E93" s="128"/>
      <c r="F93" s="110"/>
      <c r="G93" s="110"/>
      <c r="H93" s="171"/>
      <c r="I93" s="150" t="str">
        <f t="shared" si="1"/>
        <v/>
      </c>
      <c r="J93" s="33"/>
    </row>
    <row r="94" spans="2:10" ht="26.1" customHeight="1" x14ac:dyDescent="0.2">
      <c r="B94" s="28"/>
      <c r="C94" s="123"/>
      <c r="D94" s="98" t="s">
        <v>280</v>
      </c>
      <c r="E94" s="128" t="s">
        <v>47</v>
      </c>
      <c r="F94" s="110">
        <v>0.41000000000000003</v>
      </c>
      <c r="G94" s="110"/>
      <c r="H94" s="171"/>
      <c r="I94" s="150" t="str">
        <f t="shared" si="1"/>
        <v/>
      </c>
      <c r="J94" s="33"/>
    </row>
    <row r="95" spans="2:10" ht="26.1" customHeight="1" x14ac:dyDescent="0.2">
      <c r="B95" s="28"/>
      <c r="C95" s="123"/>
      <c r="D95" s="98" t="s">
        <v>281</v>
      </c>
      <c r="E95" s="128" t="s">
        <v>47</v>
      </c>
      <c r="F95" s="110">
        <v>0.86</v>
      </c>
      <c r="G95" s="110"/>
      <c r="H95" s="171"/>
      <c r="I95" s="150" t="str">
        <f t="shared" si="1"/>
        <v/>
      </c>
      <c r="J95" s="33"/>
    </row>
    <row r="96" spans="2:10" ht="26.1" customHeight="1" x14ac:dyDescent="0.2">
      <c r="B96" s="28"/>
      <c r="C96" s="123"/>
      <c r="D96" s="98" t="s">
        <v>284</v>
      </c>
      <c r="E96" s="128" t="s">
        <v>30</v>
      </c>
      <c r="F96" s="110">
        <v>6.54</v>
      </c>
      <c r="G96" s="110"/>
      <c r="H96" s="171"/>
      <c r="I96" s="150" t="str">
        <f t="shared" si="1"/>
        <v/>
      </c>
      <c r="J96" s="33"/>
    </row>
    <row r="97" spans="2:10" ht="26.1" customHeight="1" x14ac:dyDescent="0.2">
      <c r="B97" s="28"/>
      <c r="C97" s="123"/>
      <c r="D97" s="98" t="s">
        <v>285</v>
      </c>
      <c r="E97" s="128" t="s">
        <v>30</v>
      </c>
      <c r="F97" s="110">
        <v>2.84</v>
      </c>
      <c r="G97" s="110"/>
      <c r="H97" s="171"/>
      <c r="I97" s="150" t="str">
        <f t="shared" si="1"/>
        <v/>
      </c>
      <c r="J97" s="33"/>
    </row>
    <row r="98" spans="2:10" ht="26.1" customHeight="1" x14ac:dyDescent="0.2">
      <c r="B98" s="28"/>
      <c r="C98" s="123" t="s">
        <v>233</v>
      </c>
      <c r="D98" s="96" t="s">
        <v>234</v>
      </c>
      <c r="E98" s="128"/>
      <c r="F98" s="110"/>
      <c r="G98" s="110"/>
      <c r="H98" s="171"/>
      <c r="I98" s="150" t="str">
        <f t="shared" si="1"/>
        <v/>
      </c>
      <c r="J98" s="33"/>
    </row>
    <row r="99" spans="2:10" ht="26.1" customHeight="1" collapsed="1" x14ac:dyDescent="0.2">
      <c r="B99" s="28"/>
      <c r="C99" s="123"/>
      <c r="D99" s="98" t="s">
        <v>286</v>
      </c>
      <c r="E99" s="128" t="s">
        <v>30</v>
      </c>
      <c r="F99" s="110">
        <v>3.1399999999999997</v>
      </c>
      <c r="G99" s="110"/>
      <c r="H99" s="171"/>
      <c r="I99" s="150" t="str">
        <f t="shared" si="1"/>
        <v/>
      </c>
      <c r="J99" s="33"/>
    </row>
    <row r="100" spans="2:10" ht="26.1" customHeight="1" x14ac:dyDescent="0.2">
      <c r="B100" s="28"/>
      <c r="C100" s="123"/>
      <c r="D100" s="98" t="s">
        <v>287</v>
      </c>
      <c r="E100" s="128" t="s">
        <v>30</v>
      </c>
      <c r="F100" s="110">
        <v>4.49</v>
      </c>
      <c r="G100" s="110"/>
      <c r="H100" s="171"/>
      <c r="I100" s="150" t="str">
        <f t="shared" si="1"/>
        <v/>
      </c>
      <c r="J100" s="33"/>
    </row>
    <row r="101" spans="2:10" ht="26.1" customHeight="1" x14ac:dyDescent="0.2">
      <c r="B101" s="28"/>
      <c r="C101" s="122" t="s">
        <v>235</v>
      </c>
      <c r="D101" s="95" t="s">
        <v>236</v>
      </c>
      <c r="E101" s="128"/>
      <c r="F101" s="110"/>
      <c r="G101" s="110"/>
      <c r="H101" s="171"/>
      <c r="I101" s="150" t="str">
        <f t="shared" si="1"/>
        <v/>
      </c>
      <c r="J101" s="33"/>
    </row>
    <row r="102" spans="2:10" ht="26.1" customHeight="1" x14ac:dyDescent="0.2">
      <c r="B102" s="28"/>
      <c r="C102" s="123" t="s">
        <v>237</v>
      </c>
      <c r="D102" s="96" t="s">
        <v>238</v>
      </c>
      <c r="E102" s="128" t="s">
        <v>30</v>
      </c>
      <c r="F102" s="110">
        <v>8.15</v>
      </c>
      <c r="G102" s="110"/>
      <c r="H102" s="171"/>
      <c r="I102" s="150" t="str">
        <f t="shared" si="1"/>
        <v/>
      </c>
      <c r="J102" s="33"/>
    </row>
    <row r="103" spans="2:10" ht="26.1" customHeight="1" x14ac:dyDescent="0.2">
      <c r="B103" s="28"/>
      <c r="C103" s="123" t="s">
        <v>239</v>
      </c>
      <c r="D103" s="96" t="s">
        <v>240</v>
      </c>
      <c r="E103" s="128" t="s">
        <v>30</v>
      </c>
      <c r="F103" s="110">
        <v>8.44</v>
      </c>
      <c r="G103" s="110"/>
      <c r="H103" s="171"/>
      <c r="I103" s="150" t="str">
        <f t="shared" ref="I103:I109" si="10">IF(H103=0,"",(IF(G103=0,ROUND(H103*F103,2),ROUND(H103*G103,2))))</f>
        <v/>
      </c>
      <c r="J103" s="33"/>
    </row>
    <row r="104" spans="2:10" ht="26.1" customHeight="1" x14ac:dyDescent="0.2">
      <c r="B104" s="28"/>
      <c r="C104" s="123" t="s">
        <v>241</v>
      </c>
      <c r="D104" s="96" t="s">
        <v>242</v>
      </c>
      <c r="E104" s="128"/>
      <c r="F104" s="110"/>
      <c r="G104" s="110"/>
      <c r="H104" s="171"/>
      <c r="I104" s="150" t="str">
        <f t="shared" si="10"/>
        <v/>
      </c>
      <c r="J104" s="33"/>
    </row>
    <row r="105" spans="2:10" ht="26.1" customHeight="1" x14ac:dyDescent="0.2">
      <c r="B105" s="28"/>
      <c r="C105" s="168"/>
      <c r="D105" s="98" t="s">
        <v>288</v>
      </c>
      <c r="E105" s="128" t="s">
        <v>27</v>
      </c>
      <c r="F105" s="110">
        <v>148</v>
      </c>
      <c r="G105" s="110"/>
      <c r="H105" s="171"/>
      <c r="I105" s="150" t="str">
        <f t="shared" si="10"/>
        <v/>
      </c>
      <c r="J105" s="33"/>
    </row>
    <row r="106" spans="2:10" ht="26.1" customHeight="1" x14ac:dyDescent="0.2">
      <c r="B106" s="28"/>
      <c r="C106" s="168"/>
      <c r="D106" s="98" t="s">
        <v>289</v>
      </c>
      <c r="E106" s="128" t="s">
        <v>27</v>
      </c>
      <c r="F106" s="110">
        <v>10.7</v>
      </c>
      <c r="G106" s="110"/>
      <c r="H106" s="171"/>
      <c r="I106" s="150" t="str">
        <f t="shared" si="10"/>
        <v/>
      </c>
      <c r="J106" s="33"/>
    </row>
    <row r="107" spans="2:10" ht="26.1" customHeight="1" x14ac:dyDescent="0.2">
      <c r="B107" s="28"/>
      <c r="C107" s="123" t="s">
        <v>243</v>
      </c>
      <c r="D107" s="96" t="s">
        <v>244</v>
      </c>
      <c r="E107" s="128"/>
      <c r="F107" s="110"/>
      <c r="G107" s="110"/>
      <c r="H107" s="171"/>
      <c r="I107" s="150" t="str">
        <f t="shared" si="10"/>
        <v/>
      </c>
      <c r="J107" s="33"/>
    </row>
    <row r="108" spans="2:10" ht="26.1" customHeight="1" x14ac:dyDescent="0.2">
      <c r="B108" s="28"/>
      <c r="C108" s="124" t="s">
        <v>245</v>
      </c>
      <c r="D108" s="97" t="s">
        <v>246</v>
      </c>
      <c r="E108" s="128" t="s">
        <v>27</v>
      </c>
      <c r="F108" s="110">
        <v>141</v>
      </c>
      <c r="G108" s="110"/>
      <c r="H108" s="171"/>
      <c r="I108" s="150" t="str">
        <f t="shared" si="10"/>
        <v/>
      </c>
      <c r="J108" s="33"/>
    </row>
    <row r="109" spans="2:10" ht="26.1" customHeight="1" x14ac:dyDescent="0.2">
      <c r="B109" s="28"/>
      <c r="C109" s="124" t="s">
        <v>247</v>
      </c>
      <c r="D109" s="97" t="s">
        <v>248</v>
      </c>
      <c r="E109" s="128" t="s">
        <v>27</v>
      </c>
      <c r="F109" s="110">
        <v>122</v>
      </c>
      <c r="G109" s="110"/>
      <c r="H109" s="171"/>
      <c r="I109" s="150" t="str">
        <f t="shared" si="10"/>
        <v/>
      </c>
      <c r="J109" s="33"/>
    </row>
    <row r="110" spans="2:10" ht="26.1" customHeight="1" x14ac:dyDescent="0.2">
      <c r="B110" s="28"/>
      <c r="C110" s="124" t="s">
        <v>249</v>
      </c>
      <c r="D110" s="97" t="s">
        <v>250</v>
      </c>
      <c r="E110" s="128" t="s">
        <v>27</v>
      </c>
      <c r="F110" s="110">
        <v>26.6</v>
      </c>
      <c r="G110" s="110"/>
      <c r="H110" s="171"/>
      <c r="I110" s="150" t="str">
        <f t="shared" ref="I110:I120" si="11">IF(H110=0,"",(IF(G110=0,ROUND(H110*F110,2),ROUND(H110*G110,2))))</f>
        <v/>
      </c>
      <c r="J110" s="33"/>
    </row>
    <row r="111" spans="2:10" ht="26.1" customHeight="1" x14ac:dyDescent="0.2">
      <c r="B111" s="28"/>
      <c r="C111" s="123" t="s">
        <v>251</v>
      </c>
      <c r="D111" s="96" t="s">
        <v>252</v>
      </c>
      <c r="E111" s="128" t="s">
        <v>27</v>
      </c>
      <c r="F111" s="110">
        <v>62.7</v>
      </c>
      <c r="G111" s="110"/>
      <c r="H111" s="171"/>
      <c r="I111" s="150" t="str">
        <f t="shared" si="11"/>
        <v/>
      </c>
      <c r="J111" s="33"/>
    </row>
    <row r="112" spans="2:10" ht="26.1" customHeight="1" x14ac:dyDescent="0.2">
      <c r="B112" s="28"/>
      <c r="C112" s="123" t="s">
        <v>253</v>
      </c>
      <c r="D112" s="96" t="s">
        <v>254</v>
      </c>
      <c r="E112" s="128"/>
      <c r="F112" s="139" t="s">
        <v>112</v>
      </c>
      <c r="G112" s="110"/>
      <c r="H112" s="171"/>
      <c r="I112" s="150" t="str">
        <f t="shared" si="11"/>
        <v/>
      </c>
      <c r="J112" s="33"/>
    </row>
    <row r="113" spans="2:10" ht="26.1" customHeight="1" x14ac:dyDescent="0.2">
      <c r="B113" s="28"/>
      <c r="C113" s="123" t="s">
        <v>255</v>
      </c>
      <c r="D113" s="96" t="s">
        <v>256</v>
      </c>
      <c r="E113" s="128"/>
      <c r="F113" s="110"/>
      <c r="G113" s="110"/>
      <c r="H113" s="171"/>
      <c r="I113" s="150" t="str">
        <f t="shared" si="11"/>
        <v/>
      </c>
      <c r="J113" s="33"/>
    </row>
    <row r="114" spans="2:10" ht="26.1" customHeight="1" x14ac:dyDescent="0.2">
      <c r="B114" s="28"/>
      <c r="C114" s="168"/>
      <c r="D114" s="98" t="s">
        <v>290</v>
      </c>
      <c r="E114" s="128" t="s">
        <v>48</v>
      </c>
      <c r="F114" s="110">
        <v>4</v>
      </c>
      <c r="G114" s="110"/>
      <c r="H114" s="171"/>
      <c r="I114" s="150" t="str">
        <f t="shared" si="11"/>
        <v/>
      </c>
      <c r="J114" s="33"/>
    </row>
    <row r="115" spans="2:10" ht="26.1" customHeight="1" x14ac:dyDescent="0.2">
      <c r="B115" s="28"/>
      <c r="C115" s="168"/>
      <c r="D115" s="98" t="s">
        <v>291</v>
      </c>
      <c r="E115" s="128" t="s">
        <v>28</v>
      </c>
      <c r="F115" s="110">
        <v>1</v>
      </c>
      <c r="G115" s="110"/>
      <c r="H115" s="171"/>
      <c r="I115" s="150" t="str">
        <f t="shared" si="11"/>
        <v/>
      </c>
      <c r="J115" s="33"/>
    </row>
    <row r="116" spans="2:10" ht="26.1" customHeight="1" x14ac:dyDescent="0.2">
      <c r="B116" s="28"/>
      <c r="C116" s="123" t="s">
        <v>257</v>
      </c>
      <c r="D116" s="96" t="s">
        <v>258</v>
      </c>
      <c r="E116" s="128" t="s">
        <v>28</v>
      </c>
      <c r="F116" s="110">
        <v>1</v>
      </c>
      <c r="G116" s="110"/>
      <c r="H116" s="171"/>
      <c r="I116" s="150" t="str">
        <f t="shared" si="11"/>
        <v/>
      </c>
      <c r="J116" s="33"/>
    </row>
    <row r="117" spans="2:10" ht="26.1" customHeight="1" x14ac:dyDescent="0.2">
      <c r="B117" s="28"/>
      <c r="C117" s="122" t="s">
        <v>259</v>
      </c>
      <c r="D117" s="95" t="s">
        <v>260</v>
      </c>
      <c r="E117" s="128"/>
      <c r="F117" s="110"/>
      <c r="G117" s="110"/>
      <c r="H117" s="171"/>
      <c r="I117" s="150" t="str">
        <f t="shared" si="11"/>
        <v/>
      </c>
      <c r="J117" s="33"/>
    </row>
    <row r="118" spans="2:10" ht="26.1" customHeight="1" x14ac:dyDescent="0.2">
      <c r="B118" s="28"/>
      <c r="C118" s="123" t="s">
        <v>261</v>
      </c>
      <c r="D118" s="96" t="s">
        <v>262</v>
      </c>
      <c r="E118" s="128"/>
      <c r="F118" s="110"/>
      <c r="G118" s="110"/>
      <c r="H118" s="171"/>
      <c r="I118" s="150" t="str">
        <f t="shared" si="11"/>
        <v/>
      </c>
      <c r="J118" s="33"/>
    </row>
    <row r="119" spans="2:10" ht="26.1" customHeight="1" x14ac:dyDescent="0.2">
      <c r="B119" s="28"/>
      <c r="C119" s="123"/>
      <c r="D119" s="97" t="s">
        <v>312</v>
      </c>
      <c r="E119" s="128" t="s">
        <v>48</v>
      </c>
      <c r="F119" s="110">
        <v>1</v>
      </c>
      <c r="G119" s="110"/>
      <c r="H119" s="171"/>
      <c r="I119" s="150" t="str">
        <f t="shared" si="11"/>
        <v/>
      </c>
      <c r="J119" s="33"/>
    </row>
    <row r="120" spans="2:10" ht="26.1" customHeight="1" x14ac:dyDescent="0.2">
      <c r="B120" s="28"/>
      <c r="C120" s="168" t="s">
        <v>276</v>
      </c>
      <c r="D120" s="96" t="s">
        <v>223</v>
      </c>
      <c r="E120" s="128" t="s">
        <v>30</v>
      </c>
      <c r="F120" s="110">
        <v>62.2</v>
      </c>
      <c r="G120" s="110"/>
      <c r="H120" s="171"/>
      <c r="I120" s="150" t="str">
        <f t="shared" si="11"/>
        <v/>
      </c>
      <c r="J120" s="33"/>
    </row>
    <row r="121" spans="2:10" ht="26.1" customHeight="1" x14ac:dyDescent="0.2">
      <c r="B121" s="28"/>
      <c r="C121" s="121" t="s">
        <v>98</v>
      </c>
      <c r="D121" s="102" t="s">
        <v>263</v>
      </c>
      <c r="E121" s="128"/>
      <c r="F121" s="110"/>
      <c r="G121" s="110"/>
      <c r="H121" s="171"/>
      <c r="I121" s="150" t="str">
        <f t="shared" ref="I121" si="12">IF(H121=0,"",(IF(G121=0,ROUND(H121*F121,2),ROUND(H121*G121,2))))</f>
        <v/>
      </c>
      <c r="J121" s="33"/>
    </row>
    <row r="122" spans="2:10" ht="26.1" customHeight="1" x14ac:dyDescent="0.2">
      <c r="B122" s="28"/>
      <c r="C122" s="122" t="s">
        <v>99</v>
      </c>
      <c r="D122" s="95" t="s">
        <v>264</v>
      </c>
      <c r="E122" s="128"/>
      <c r="F122" s="110"/>
      <c r="G122" s="110"/>
      <c r="H122" s="171"/>
      <c r="I122" s="150" t="str">
        <f t="shared" ref="I122:I136" si="13">IF(H122=0,"",(IF(G122=0,ROUND(H122*F122,2),ROUND(H122*G122,2))))</f>
        <v/>
      </c>
      <c r="J122" s="33"/>
    </row>
    <row r="123" spans="2:10" ht="26.1" customHeight="1" x14ac:dyDescent="0.2">
      <c r="B123" s="28"/>
      <c r="C123" s="123" t="s">
        <v>100</v>
      </c>
      <c r="D123" s="96" t="s">
        <v>265</v>
      </c>
      <c r="E123" s="128"/>
      <c r="F123" s="110"/>
      <c r="G123" s="110"/>
      <c r="H123" s="171"/>
      <c r="I123" s="150" t="str">
        <f t="shared" si="13"/>
        <v/>
      </c>
      <c r="J123" s="33"/>
    </row>
    <row r="124" spans="2:10" ht="26.1" customHeight="1" x14ac:dyDescent="0.2">
      <c r="B124" s="28"/>
      <c r="C124" s="124" t="s">
        <v>266</v>
      </c>
      <c r="D124" s="97" t="s">
        <v>267</v>
      </c>
      <c r="E124" s="128" t="s">
        <v>27</v>
      </c>
      <c r="F124" s="110">
        <v>51.5</v>
      </c>
      <c r="G124" s="110"/>
      <c r="H124" s="171"/>
      <c r="I124" s="150" t="str">
        <f t="shared" si="13"/>
        <v/>
      </c>
      <c r="J124" s="33"/>
    </row>
    <row r="125" spans="2:10" ht="26.1" customHeight="1" x14ac:dyDescent="0.2">
      <c r="B125" s="28"/>
      <c r="C125" s="123" t="s">
        <v>101</v>
      </c>
      <c r="D125" s="96" t="s">
        <v>268</v>
      </c>
      <c r="E125" s="128"/>
      <c r="F125" s="110"/>
      <c r="G125" s="110"/>
      <c r="H125" s="171"/>
      <c r="I125" s="150" t="str">
        <f t="shared" si="13"/>
        <v/>
      </c>
      <c r="J125" s="33"/>
    </row>
    <row r="126" spans="2:10" ht="26.1" customHeight="1" x14ac:dyDescent="0.2">
      <c r="B126" s="28"/>
      <c r="C126" s="124" t="s">
        <v>269</v>
      </c>
      <c r="D126" s="97" t="s">
        <v>270</v>
      </c>
      <c r="E126" s="128" t="s">
        <v>30</v>
      </c>
      <c r="F126" s="110">
        <v>64.899999999999991</v>
      </c>
      <c r="G126" s="110"/>
      <c r="H126" s="171"/>
      <c r="I126" s="150" t="str">
        <f t="shared" si="13"/>
        <v/>
      </c>
      <c r="J126" s="33"/>
    </row>
    <row r="127" spans="2:10" ht="26.1" customHeight="1" x14ac:dyDescent="0.2">
      <c r="B127" s="28"/>
      <c r="C127" s="123" t="s">
        <v>102</v>
      </c>
      <c r="D127" s="96" t="s">
        <v>271</v>
      </c>
      <c r="E127" s="128"/>
      <c r="F127" s="110"/>
      <c r="G127" s="110"/>
      <c r="H127" s="171"/>
      <c r="I127" s="150" t="str">
        <f t="shared" si="13"/>
        <v/>
      </c>
      <c r="J127" s="33"/>
    </row>
    <row r="128" spans="2:10" ht="26.1" customHeight="1" collapsed="1" x14ac:dyDescent="0.2">
      <c r="B128" s="28"/>
      <c r="C128" s="123"/>
      <c r="D128" s="98" t="s">
        <v>292</v>
      </c>
      <c r="E128" s="128" t="s">
        <v>29</v>
      </c>
      <c r="F128" s="110">
        <v>2</v>
      </c>
      <c r="G128" s="110"/>
      <c r="H128" s="171"/>
      <c r="I128" s="150" t="str">
        <f t="shared" si="13"/>
        <v/>
      </c>
      <c r="J128" s="33"/>
    </row>
    <row r="129" spans="2:11" ht="26.1" customHeight="1" x14ac:dyDescent="0.2">
      <c r="B129" s="28"/>
      <c r="C129" s="122" t="s">
        <v>103</v>
      </c>
      <c r="D129" s="95" t="s">
        <v>272</v>
      </c>
      <c r="E129" s="128"/>
      <c r="F129" s="110"/>
      <c r="G129" s="110"/>
      <c r="H129" s="171"/>
      <c r="I129" s="150" t="str">
        <f t="shared" si="13"/>
        <v/>
      </c>
      <c r="J129" s="33"/>
    </row>
    <row r="130" spans="2:11" ht="26.1" customHeight="1" x14ac:dyDescent="0.2">
      <c r="B130" s="28"/>
      <c r="C130" s="123" t="s">
        <v>104</v>
      </c>
      <c r="D130" s="96" t="s">
        <v>273</v>
      </c>
      <c r="E130" s="128" t="s">
        <v>27</v>
      </c>
      <c r="F130" s="110">
        <v>7.08</v>
      </c>
      <c r="G130" s="110"/>
      <c r="H130" s="171"/>
      <c r="I130" s="150" t="str">
        <f t="shared" si="13"/>
        <v/>
      </c>
      <c r="J130" s="33"/>
    </row>
    <row r="131" spans="2:11" ht="26.1" customHeight="1" x14ac:dyDescent="0.2">
      <c r="B131" s="28"/>
      <c r="C131" s="122" t="s">
        <v>105</v>
      </c>
      <c r="D131" s="95" t="s">
        <v>274</v>
      </c>
      <c r="E131" s="128"/>
      <c r="F131" s="110"/>
      <c r="G131" s="110"/>
      <c r="H131" s="171"/>
      <c r="I131" s="150" t="str">
        <f t="shared" si="13"/>
        <v/>
      </c>
      <c r="J131" s="33"/>
    </row>
    <row r="132" spans="2:11" ht="26.1" customHeight="1" collapsed="1" x14ac:dyDescent="0.2">
      <c r="B132" s="28"/>
      <c r="C132" s="123"/>
      <c r="D132" s="98" t="s">
        <v>293</v>
      </c>
      <c r="E132" s="128" t="s">
        <v>29</v>
      </c>
      <c r="F132" s="110">
        <v>4</v>
      </c>
      <c r="G132" s="110"/>
      <c r="H132" s="171"/>
      <c r="I132" s="150" t="str">
        <f t="shared" si="13"/>
        <v/>
      </c>
      <c r="J132" s="33"/>
    </row>
    <row r="133" spans="2:11" ht="26.1" customHeight="1" x14ac:dyDescent="0.2">
      <c r="B133" s="28"/>
      <c r="C133" s="121" t="s">
        <v>275</v>
      </c>
      <c r="D133" s="102" t="s">
        <v>127</v>
      </c>
      <c r="E133" s="128"/>
      <c r="F133" s="110"/>
      <c r="G133" s="110"/>
      <c r="H133" s="171"/>
      <c r="I133" s="150" t="str">
        <f t="shared" si="13"/>
        <v/>
      </c>
      <c r="J133" s="33"/>
    </row>
    <row r="134" spans="2:11" s="99" customFormat="1" ht="63.75" x14ac:dyDescent="0.2">
      <c r="B134" s="100"/>
      <c r="C134" s="120"/>
      <c r="D134" s="97" t="s">
        <v>130</v>
      </c>
      <c r="E134" s="128" t="s">
        <v>28</v>
      </c>
      <c r="F134" s="110">
        <v>1</v>
      </c>
      <c r="G134" s="110"/>
      <c r="H134" s="171"/>
      <c r="I134" s="150" t="str">
        <f t="shared" si="13"/>
        <v/>
      </c>
      <c r="J134" s="101"/>
    </row>
    <row r="135" spans="2:11" ht="14.25" x14ac:dyDescent="0.2">
      <c r="B135" s="28"/>
      <c r="C135" s="119"/>
      <c r="D135" s="16"/>
      <c r="E135" s="128"/>
      <c r="F135" s="110"/>
      <c r="G135" s="110"/>
      <c r="H135" s="171"/>
      <c r="I135" s="150" t="str">
        <f t="shared" si="13"/>
        <v/>
      </c>
      <c r="J135" s="33"/>
    </row>
    <row r="136" spans="2:11" ht="14.25" x14ac:dyDescent="0.2">
      <c r="B136" s="28"/>
      <c r="C136" s="119"/>
      <c r="D136" s="16"/>
      <c r="E136" s="128"/>
      <c r="F136" s="110"/>
      <c r="G136" s="110"/>
      <c r="H136" s="114"/>
      <c r="I136" s="150" t="str">
        <f t="shared" si="13"/>
        <v/>
      </c>
      <c r="J136" s="33"/>
    </row>
    <row r="137" spans="2:11" ht="14.25" x14ac:dyDescent="0.2">
      <c r="B137" s="28"/>
      <c r="C137" s="119"/>
      <c r="D137" s="16"/>
      <c r="E137" s="128"/>
      <c r="F137" s="110"/>
      <c r="G137" s="110"/>
      <c r="H137" s="114"/>
      <c r="I137" s="112"/>
      <c r="J137" s="33"/>
    </row>
    <row r="138" spans="2:11" ht="26.1" customHeight="1" thickBot="1" x14ac:dyDescent="0.25">
      <c r="B138" s="28"/>
      <c r="C138" s="169" t="s">
        <v>304</v>
      </c>
      <c r="D138" s="98"/>
      <c r="E138" s="128"/>
      <c r="F138" s="110"/>
      <c r="G138" s="110"/>
      <c r="H138" s="114"/>
      <c r="I138" s="112"/>
      <c r="J138" s="33"/>
    </row>
    <row r="139" spans="2:11" s="2" customFormat="1" ht="23.25" customHeight="1" thickBot="1" x14ac:dyDescent="0.25">
      <c r="B139" s="49"/>
      <c r="C139" s="18"/>
      <c r="D139" s="88"/>
      <c r="E139" s="88"/>
      <c r="F139" s="82"/>
      <c r="G139" s="82"/>
      <c r="H139" s="148" t="s">
        <v>31</v>
      </c>
      <c r="I139" s="125" t="str">
        <f>IF(SUM(I11:I138)=0,"",SUM(I11:I138))</f>
        <v/>
      </c>
      <c r="J139" s="50"/>
    </row>
    <row r="140" spans="2:11" s="2" customFormat="1" ht="13.5" thickBot="1" x14ac:dyDescent="0.25">
      <c r="B140" s="49"/>
      <c r="C140" s="144"/>
      <c r="D140" s="145"/>
      <c r="E140" s="145"/>
      <c r="F140" s="145"/>
      <c r="G140" s="146"/>
      <c r="H140" s="147" t="str">
        <f>"TVA : "&amp;TEXT(K140," 0,00% ")&amp;" en € :"</f>
        <v>TVA :  20,00%  en € :</v>
      </c>
      <c r="I140" s="126" t="str">
        <f>IF(I139="","",ROUND(K140*I139,2))</f>
        <v/>
      </c>
      <c r="J140" s="50"/>
      <c r="K140" s="2">
        <v>0.2</v>
      </c>
    </row>
    <row r="141" spans="2:11" s="2" customFormat="1" ht="23.25" customHeight="1" thickBot="1" x14ac:dyDescent="0.25">
      <c r="B141" s="49"/>
      <c r="C141" s="19"/>
      <c r="D141" s="89"/>
      <c r="E141" s="89"/>
      <c r="F141" s="83"/>
      <c r="G141" s="83"/>
      <c r="H141" s="149" t="s">
        <v>32</v>
      </c>
      <c r="I141" s="125" t="str">
        <f>IF(I140="","",I139+I140)</f>
        <v/>
      </c>
      <c r="J141" s="50"/>
    </row>
    <row r="142" spans="2:11" ht="24.95" customHeight="1" x14ac:dyDescent="0.2">
      <c r="B142" s="28"/>
      <c r="D142" s="99" t="s">
        <v>129</v>
      </c>
      <c r="E142" s="99" t="s">
        <v>311</v>
      </c>
      <c r="J142" s="33"/>
    </row>
    <row r="143" spans="2:11" x14ac:dyDescent="0.2">
      <c r="B143" s="28"/>
      <c r="D143" s="1" t="s">
        <v>39</v>
      </c>
      <c r="J143" s="33"/>
    </row>
    <row r="144" spans="2:11" x14ac:dyDescent="0.2">
      <c r="B144" s="28"/>
      <c r="J144" s="33"/>
    </row>
    <row r="145" spans="2:16" x14ac:dyDescent="0.2">
      <c r="B145" s="28"/>
      <c r="J145" s="33"/>
    </row>
    <row r="146" spans="2:16" x14ac:dyDescent="0.2">
      <c r="B146" s="28"/>
      <c r="J146" s="33"/>
    </row>
    <row r="147" spans="2:16" x14ac:dyDescent="0.2">
      <c r="B147" s="28"/>
      <c r="J147" s="33"/>
    </row>
    <row r="148" spans="2:16" x14ac:dyDescent="0.2">
      <c r="B148" s="28"/>
      <c r="J148" s="33"/>
    </row>
    <row r="149" spans="2:16" x14ac:dyDescent="0.2">
      <c r="B149" s="28"/>
      <c r="J149" s="33"/>
      <c r="P149" s="1" t="s">
        <v>0</v>
      </c>
    </row>
    <row r="150" spans="2:16" x14ac:dyDescent="0.2">
      <c r="B150" s="28"/>
      <c r="J150" s="33"/>
    </row>
    <row r="151" spans="2:16" ht="13.5" thickBot="1" x14ac:dyDescent="0.25">
      <c r="B151" s="46"/>
      <c r="C151" s="47"/>
      <c r="D151" s="47"/>
      <c r="E151" s="109"/>
      <c r="F151" s="109"/>
      <c r="G151" s="109"/>
      <c r="H151" s="109"/>
      <c r="I151" s="109"/>
      <c r="J151" s="48"/>
    </row>
  </sheetData>
  <mergeCells count="5">
    <mergeCell ref="D3:F3"/>
    <mergeCell ref="D4:F4"/>
    <mergeCell ref="D5:F5"/>
    <mergeCell ref="C6:C7"/>
    <mergeCell ref="D6:H7"/>
  </mergeCells>
  <conditionalFormatting sqref="F14:F29">
    <cfRule type="expression" dxfId="1" priority="548">
      <formula>G14&lt;&gt;0</formula>
    </cfRule>
  </conditionalFormatting>
  <conditionalFormatting sqref="F37:F135">
    <cfRule type="expression" dxfId="0" priority="9">
      <formula>G37&lt;&gt;0</formula>
    </cfRule>
  </conditionalFormatting>
  <printOptions horizontalCentered="1"/>
  <pageMargins left="0.11811023622047245" right="0.11811023622047245" top="0.27559055118110237" bottom="0.19685039370078741" header="0.98" footer="0.15748031496062992"/>
  <pageSetup paperSize="9" scale="88" fitToHeight="0" orientation="portrait" horizontalDpi="300" verticalDpi="300" r:id="rId1"/>
  <headerFooter>
    <oddHeader>&amp;R&amp;"Arial,Italique"&amp;9Page &amp;P/&amp;N &amp;"Arial,Normal"&amp;10&amp;K00+000______</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PDG</vt:lpstr>
      <vt:lpstr>Présentation</vt:lpstr>
      <vt:lpstr>DPGF</vt:lpstr>
      <vt:lpstr>DPGF!Impression_des_titres</vt:lpstr>
      <vt:lpstr>Présentation!Impression_des_titres</vt:lpstr>
      <vt:lpstr>DPGF!Zone_d_impression</vt:lpstr>
      <vt:lpstr>PDG!Zone_d_impression</vt:lpstr>
      <vt:lpstr>Présentation!Zone_d_impression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ECLA</dc:creator>
  <cp:lastModifiedBy>Thomas Lagny</cp:lastModifiedBy>
  <cp:lastPrinted>2025-07-24T14:40:08Z</cp:lastPrinted>
  <dcterms:created xsi:type="dcterms:W3CDTF">2005-02-11T09:41:03Z</dcterms:created>
  <dcterms:modified xsi:type="dcterms:W3CDTF">2025-09-12T12:34:08Z</dcterms:modified>
</cp:coreProperties>
</file>